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295" windowHeight="13035" activeTab="3"/>
  </bookViews>
  <sheets>
    <sheet name="Доходы (сокр.)1" sheetId="15" r:id="rId1"/>
    <sheet name="Прил. 2 (Доходы)" sheetId="16" r:id="rId2"/>
    <sheet name="структура долга 10" sheetId="10" state="hidden" r:id="rId3"/>
    <sheet name="программа заим.9" sheetId="11" r:id="rId4"/>
    <sheet name="Источники Прил.10" sheetId="14" r:id="rId5"/>
    <sheet name="источники (сокр) 11" sheetId="13" r:id="rId6"/>
    <sheet name="Лист2" sheetId="18" r:id="rId7"/>
  </sheets>
  <definedNames>
    <definedName name="_xlnm.Print_Titles" localSheetId="4">'Источники Прил.10'!$5:$6</definedName>
    <definedName name="_xlnm.Print_Titles" localSheetId="1">'Прил. 2 (Доходы)'!$A$9:$IV$11</definedName>
    <definedName name="_xlnm.Print_Area" localSheetId="0">'Доходы (сокр.)1'!$A$1:$F$129</definedName>
    <definedName name="_xlnm.Print_Area" localSheetId="1">'Прил. 2 (Доходы)'!$A$1:$M$207</definedName>
    <definedName name="_xlnm.Print_Area" localSheetId="2">'структура долга 10'!$A$1:$J$19</definedName>
  </definedNames>
  <calcPr calcId="124519"/>
</workbook>
</file>

<file path=xl/calcChain.xml><?xml version="1.0" encoding="utf-8"?>
<calcChain xmlns="http://schemas.openxmlformats.org/spreadsheetml/2006/main">
  <c r="K14" i="13"/>
  <c r="J14"/>
  <c r="L9"/>
  <c r="L10"/>
  <c r="K8"/>
  <c r="J8"/>
  <c r="K12" i="14" l="1"/>
  <c r="J12"/>
  <c r="K10"/>
  <c r="J10"/>
  <c r="K9"/>
  <c r="L11"/>
  <c r="L13"/>
  <c r="M151" i="16"/>
  <c r="J9" i="14" l="1"/>
  <c r="J8" s="1"/>
  <c r="L10"/>
  <c r="L12"/>
  <c r="K8"/>
  <c r="L203" i="16"/>
  <c r="K203"/>
  <c r="L200"/>
  <c r="K200"/>
  <c r="M170"/>
  <c r="L169"/>
  <c r="M169" s="1"/>
  <c r="K169"/>
  <c r="M166"/>
  <c r="L165"/>
  <c r="M165" s="1"/>
  <c r="K165"/>
  <c r="M122"/>
  <c r="L121"/>
  <c r="K121"/>
  <c r="M102"/>
  <c r="L101"/>
  <c r="K101"/>
  <c r="K60"/>
  <c r="M21"/>
  <c r="M22"/>
  <c r="L15"/>
  <c r="K15"/>
  <c r="K202"/>
  <c r="M168"/>
  <c r="L167"/>
  <c r="K167"/>
  <c r="M164"/>
  <c r="L163"/>
  <c r="K163"/>
  <c r="M162"/>
  <c r="L161"/>
  <c r="K161"/>
  <c r="M159"/>
  <c r="L158"/>
  <c r="K158"/>
  <c r="M147"/>
  <c r="L146"/>
  <c r="L144" s="1"/>
  <c r="K146"/>
  <c r="M140"/>
  <c r="L139"/>
  <c r="K139"/>
  <c r="K84"/>
  <c r="K81" s="1"/>
  <c r="M74"/>
  <c r="L73"/>
  <c r="L72" s="1"/>
  <c r="K73"/>
  <c r="K72" s="1"/>
  <c r="L38"/>
  <c r="K38"/>
  <c r="M40"/>
  <c r="L35"/>
  <c r="K35"/>
  <c r="M37"/>
  <c r="D19" i="10"/>
  <c r="M197" i="16"/>
  <c r="L196"/>
  <c r="L195" s="1"/>
  <c r="K196"/>
  <c r="K195" s="1"/>
  <c r="M121" l="1"/>
  <c r="M101"/>
  <c r="M146"/>
  <c r="M161"/>
  <c r="M139"/>
  <c r="K144"/>
  <c r="M158"/>
  <c r="M167"/>
  <c r="M163"/>
  <c r="M73"/>
  <c r="M72"/>
  <c r="M195"/>
  <c r="M196"/>
  <c r="M152"/>
  <c r="L107"/>
  <c r="K107"/>
  <c r="M108"/>
  <c r="L104"/>
  <c r="K104"/>
  <c r="M106"/>
  <c r="K98"/>
  <c r="K97" s="1"/>
  <c r="L84"/>
  <c r="L81" s="1"/>
  <c r="M86"/>
  <c r="M79"/>
  <c r="L78"/>
  <c r="K78"/>
  <c r="M20"/>
  <c r="M19"/>
  <c r="F57" i="15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M15" i="16" l="1"/>
  <c r="M78"/>
  <c r="M107"/>
  <c r="K199"/>
  <c r="K198" s="1"/>
  <c r="L184"/>
  <c r="M187"/>
  <c r="M192"/>
  <c r="M181"/>
  <c r="L180"/>
  <c r="J180"/>
  <c r="M157"/>
  <c r="M174"/>
  <c r="M176"/>
  <c r="M178"/>
  <c r="K193"/>
  <c r="L193"/>
  <c r="L191"/>
  <c r="K191"/>
  <c r="M190"/>
  <c r="L189"/>
  <c r="L186"/>
  <c r="K186"/>
  <c r="K184"/>
  <c r="J184"/>
  <c r="K182"/>
  <c r="J183"/>
  <c r="J182" s="1"/>
  <c r="L182"/>
  <c r="L177"/>
  <c r="K177"/>
  <c r="L175"/>
  <c r="K175"/>
  <c r="L173"/>
  <c r="K173"/>
  <c r="L171"/>
  <c r="K171"/>
  <c r="L156"/>
  <c r="L155" s="1"/>
  <c r="K156"/>
  <c r="K155" s="1"/>
  <c r="J155"/>
  <c r="L141"/>
  <c r="L138" s="1"/>
  <c r="M143"/>
  <c r="L131"/>
  <c r="K141"/>
  <c r="K138" s="1"/>
  <c r="K136"/>
  <c r="K134"/>
  <c r="K131"/>
  <c r="L115"/>
  <c r="L111"/>
  <c r="M118"/>
  <c r="M120"/>
  <c r="M124"/>
  <c r="M126"/>
  <c r="M128"/>
  <c r="K129"/>
  <c r="L127"/>
  <c r="K127"/>
  <c r="L125"/>
  <c r="K125"/>
  <c r="L123"/>
  <c r="K123"/>
  <c r="L119"/>
  <c r="K119"/>
  <c r="L117"/>
  <c r="K117"/>
  <c r="K115"/>
  <c r="K113"/>
  <c r="K111"/>
  <c r="J109"/>
  <c r="K149"/>
  <c r="L149"/>
  <c r="K151"/>
  <c r="L151"/>
  <c r="M51"/>
  <c r="M44"/>
  <c r="K25"/>
  <c r="F19" i="10"/>
  <c r="B19"/>
  <c r="L13" i="13"/>
  <c r="K21" i="14"/>
  <c r="K20" s="1"/>
  <c r="K19" s="1"/>
  <c r="J21"/>
  <c r="J20" s="1"/>
  <c r="J19" s="1"/>
  <c r="K14"/>
  <c r="K23" s="1"/>
  <c r="K17"/>
  <c r="K16" s="1"/>
  <c r="K15" s="1"/>
  <c r="J17"/>
  <c r="J16" s="1"/>
  <c r="J15" s="1"/>
  <c r="J14"/>
  <c r="J23" s="1"/>
  <c r="J7" s="1"/>
  <c r="L188" i="16" l="1"/>
  <c r="L160"/>
  <c r="M160" s="1"/>
  <c r="K160"/>
  <c r="K110"/>
  <c r="L179"/>
  <c r="L14" i="14"/>
  <c r="K7"/>
  <c r="L202" i="16"/>
  <c r="L199"/>
  <c r="M191"/>
  <c r="M193"/>
  <c r="M184"/>
  <c r="M182"/>
  <c r="K189"/>
  <c r="K188" s="1"/>
  <c r="K180"/>
  <c r="K179" s="1"/>
  <c r="M183"/>
  <c r="M185"/>
  <c r="M186"/>
  <c r="M194"/>
  <c r="M155"/>
  <c r="M175"/>
  <c r="M171"/>
  <c r="M173"/>
  <c r="M172"/>
  <c r="M177"/>
  <c r="M156"/>
  <c r="J179"/>
  <c r="J154" s="1"/>
  <c r="J153" s="1"/>
  <c r="M135"/>
  <c r="M142"/>
  <c r="M144"/>
  <c r="M141"/>
  <c r="K133"/>
  <c r="M145"/>
  <c r="M131"/>
  <c r="M132"/>
  <c r="M137"/>
  <c r="M116"/>
  <c r="L136"/>
  <c r="M136" s="1"/>
  <c r="L134"/>
  <c r="M130"/>
  <c r="M117"/>
  <c r="M123"/>
  <c r="M127"/>
  <c r="M119"/>
  <c r="M125"/>
  <c r="L129"/>
  <c r="M129" s="1"/>
  <c r="M115"/>
  <c r="M114"/>
  <c r="M111"/>
  <c r="L113"/>
  <c r="M113" s="1"/>
  <c r="M112"/>
  <c r="K148"/>
  <c r="L148"/>
  <c r="M93"/>
  <c r="L92"/>
  <c r="K92"/>
  <c r="M90"/>
  <c r="L70"/>
  <c r="L69" s="1"/>
  <c r="K70"/>
  <c r="K69" s="1"/>
  <c r="M68"/>
  <c r="L67"/>
  <c r="K67"/>
  <c r="K50"/>
  <c r="L45"/>
  <c r="K45"/>
  <c r="M26"/>
  <c r="M28"/>
  <c r="M30"/>
  <c r="M32"/>
  <c r="L31"/>
  <c r="K31"/>
  <c r="L29"/>
  <c r="K29"/>
  <c r="L27"/>
  <c r="K27"/>
  <c r="L25"/>
  <c r="E9" i="15"/>
  <c r="D9"/>
  <c r="L110" i="16" l="1"/>
  <c r="M110" s="1"/>
  <c r="K109"/>
  <c r="L7" i="14"/>
  <c r="L23"/>
  <c r="L154" i="16"/>
  <c r="L198"/>
  <c r="K154"/>
  <c r="K153" s="1"/>
  <c r="M148"/>
  <c r="M188"/>
  <c r="M189"/>
  <c r="M180"/>
  <c r="M138"/>
  <c r="L133"/>
  <c r="M133" s="1"/>
  <c r="M134"/>
  <c r="M29"/>
  <c r="M92"/>
  <c r="M67"/>
  <c r="M27"/>
  <c r="M31"/>
  <c r="L24"/>
  <c r="K24"/>
  <c r="K23" s="1"/>
  <c r="L153" l="1"/>
  <c r="M179"/>
  <c r="M154"/>
  <c r="L109"/>
  <c r="M105"/>
  <c r="L103"/>
  <c r="K103"/>
  <c r="K96" s="1"/>
  <c r="M100"/>
  <c r="M99"/>
  <c r="L98"/>
  <c r="L97" s="1"/>
  <c r="J98"/>
  <c r="J97" s="1"/>
  <c r="M95"/>
  <c r="L94"/>
  <c r="L91" s="1"/>
  <c r="K94"/>
  <c r="K91" s="1"/>
  <c r="J94"/>
  <c r="J91" s="1"/>
  <c r="L89"/>
  <c r="K89"/>
  <c r="K88" s="1"/>
  <c r="J89"/>
  <c r="J88" s="1"/>
  <c r="M85"/>
  <c r="M84"/>
  <c r="M83"/>
  <c r="M82"/>
  <c r="K80"/>
  <c r="J81"/>
  <c r="J80" s="1"/>
  <c r="M77"/>
  <c r="L76"/>
  <c r="L75" s="1"/>
  <c r="K76"/>
  <c r="K75" s="1"/>
  <c r="J76"/>
  <c r="J75" s="1"/>
  <c r="M71"/>
  <c r="M66"/>
  <c r="L65"/>
  <c r="K65"/>
  <c r="M64"/>
  <c r="L63"/>
  <c r="K63"/>
  <c r="M62"/>
  <c r="M61"/>
  <c r="L60"/>
  <c r="J60"/>
  <c r="J59" s="1"/>
  <c r="M57"/>
  <c r="L56"/>
  <c r="L55" s="1"/>
  <c r="L54" s="1"/>
  <c r="K56"/>
  <c r="K55" s="1"/>
  <c r="K54" s="1"/>
  <c r="M53"/>
  <c r="L52"/>
  <c r="K52"/>
  <c r="K49" s="1"/>
  <c r="L50"/>
  <c r="M50" s="1"/>
  <c r="J49"/>
  <c r="M48"/>
  <c r="L47"/>
  <c r="K47"/>
  <c r="J47"/>
  <c r="M46"/>
  <c r="J45"/>
  <c r="M43"/>
  <c r="L42"/>
  <c r="K42"/>
  <c r="J42"/>
  <c r="M41"/>
  <c r="M39"/>
  <c r="M36"/>
  <c r="M25"/>
  <c r="M24"/>
  <c r="J24"/>
  <c r="J23" s="1"/>
  <c r="L23"/>
  <c r="M23" s="1"/>
  <c r="M18"/>
  <c r="M17"/>
  <c r="M16"/>
  <c r="L14"/>
  <c r="K14"/>
  <c r="E129" i="15"/>
  <c r="D129"/>
  <c r="F128"/>
  <c r="F127"/>
  <c r="E126"/>
  <c r="D126"/>
  <c r="F125"/>
  <c r="F124"/>
  <c r="E123"/>
  <c r="F123" s="1"/>
  <c r="D123"/>
  <c r="F122"/>
  <c r="F121"/>
  <c r="F120"/>
  <c r="F119"/>
  <c r="F118"/>
  <c r="F117"/>
  <c r="F116"/>
  <c r="F115"/>
  <c r="F114"/>
  <c r="F113"/>
  <c r="F112"/>
  <c r="F111"/>
  <c r="F110"/>
  <c r="F109"/>
  <c r="F108"/>
  <c r="F107"/>
  <c r="E106"/>
  <c r="D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E85"/>
  <c r="F85" s="1"/>
  <c r="D85"/>
  <c r="D84" s="1"/>
  <c r="F83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L21" i="14"/>
  <c r="L20"/>
  <c r="L17"/>
  <c r="L16"/>
  <c r="L15"/>
  <c r="L12" i="13"/>
  <c r="K11"/>
  <c r="J11"/>
  <c r="K59" i="16" l="1"/>
  <c r="K58" s="1"/>
  <c r="L96"/>
  <c r="J7" i="13"/>
  <c r="M109" i="16"/>
  <c r="M153"/>
  <c r="M55"/>
  <c r="K34"/>
  <c r="K33" s="1"/>
  <c r="F126" i="15"/>
  <c r="F129"/>
  <c r="F106"/>
  <c r="L19" i="14"/>
  <c r="L88" i="16"/>
  <c r="M88" s="1"/>
  <c r="M89"/>
  <c r="M47"/>
  <c r="M104"/>
  <c r="J33"/>
  <c r="L59"/>
  <c r="L58" s="1"/>
  <c r="M94"/>
  <c r="M65"/>
  <c r="M75"/>
  <c r="M76"/>
  <c r="M98"/>
  <c r="M103"/>
  <c r="K87"/>
  <c r="L34"/>
  <c r="J58"/>
  <c r="M60"/>
  <c r="M63"/>
  <c r="M81"/>
  <c r="J87"/>
  <c r="M91"/>
  <c r="J96"/>
  <c r="M52"/>
  <c r="M56"/>
  <c r="M70"/>
  <c r="L80"/>
  <c r="M80" s="1"/>
  <c r="M42"/>
  <c r="M38"/>
  <c r="M35"/>
  <c r="M14"/>
  <c r="E84" i="15"/>
  <c r="F84" s="1"/>
  <c r="L49" i="16"/>
  <c r="M49" s="1"/>
  <c r="M45"/>
  <c r="L22" i="14"/>
  <c r="L18"/>
  <c r="L11" i="13"/>
  <c r="L14" l="1"/>
  <c r="K7"/>
  <c r="L7" s="1"/>
  <c r="K13" i="16"/>
  <c r="K207" s="1"/>
  <c r="M96"/>
  <c r="M34"/>
  <c r="M59"/>
  <c r="L87"/>
  <c r="M87" s="1"/>
  <c r="L33"/>
  <c r="M97"/>
  <c r="M69"/>
  <c r="M58"/>
  <c r="M54"/>
  <c r="L13" l="1"/>
  <c r="L207" s="1"/>
  <c r="M207" s="1"/>
  <c r="M33"/>
  <c r="M13" l="1"/>
  <c r="J207"/>
  <c r="J17"/>
  <c r="J18"/>
  <c r="J16"/>
  <c r="J15"/>
  <c r="J14"/>
  <c r="J13"/>
</calcChain>
</file>

<file path=xl/sharedStrings.xml><?xml version="1.0" encoding="utf-8"?>
<sst xmlns="http://schemas.openxmlformats.org/spreadsheetml/2006/main" count="2303" uniqueCount="620">
  <si>
    <t>01</t>
  </si>
  <si>
    <t>1</t>
  </si>
  <si>
    <t>25</t>
  </si>
  <si>
    <t>04</t>
  </si>
  <si>
    <t>2</t>
  </si>
  <si>
    <t>30</t>
  </si>
  <si>
    <t>02</t>
  </si>
  <si>
    <t>7</t>
  </si>
  <si>
    <t>29</t>
  </si>
  <si>
    <t>03</t>
  </si>
  <si>
    <t>Иные межбюджетные трансферты</t>
  </si>
  <si>
    <t>05</t>
  </si>
  <si>
    <t>313</t>
  </si>
  <si>
    <t>08</t>
  </si>
  <si>
    <t>06</t>
  </si>
  <si>
    <t>07</t>
  </si>
  <si>
    <t>129</t>
  </si>
  <si>
    <t>123</t>
  </si>
  <si>
    <t>муниципального района</t>
  </si>
  <si>
    <t>Процент испол-нения</t>
  </si>
  <si>
    <t>к решению Совета Омского</t>
  </si>
  <si>
    <t>Процент исполнения</t>
  </si>
  <si>
    <t>Всего</t>
  </si>
  <si>
    <t>процент исполнения</t>
  </si>
  <si>
    <t>Наименование показателя</t>
  </si>
  <si>
    <t>Приложение № 10</t>
  </si>
  <si>
    <t>от______________№__________</t>
  </si>
  <si>
    <t>руб.</t>
  </si>
  <si>
    <t>Сумма</t>
  </si>
  <si>
    <t>Удельный вес в общем объеме долга,%</t>
  </si>
  <si>
    <t>Кредитные соглашения и договоры, заключенные от имени Омского муниципального района</t>
  </si>
  <si>
    <t>Муниципальные гарантии, предоставленные Омским муниципальным районом</t>
  </si>
  <si>
    <t>Итого: муниципальный внутренний долг</t>
  </si>
  <si>
    <t>Приложение № 11</t>
  </si>
  <si>
    <t>Погашение задолженности местного бюджета перед вышестоящим бюджетом по бюджетному кредиту</t>
  </si>
  <si>
    <t>Погашение задолженности местного бюджета по муниципальным ценным бумагам</t>
  </si>
  <si>
    <t>Погашение задолженности местного бюджета по предоставленным муниципальным гарантиям</t>
  </si>
  <si>
    <t>Погашение задолженности местного бюджета по кредитам кредитным организациям</t>
  </si>
  <si>
    <t>Привлечение денежных средств в виде бюджетных кредитов из вышестоящего бюджета</t>
  </si>
  <si>
    <t>Привлечение денежных средств в виде муниципальных ценных бумаг</t>
  </si>
  <si>
    <t>Привлечение денежных средств в виде кредитов кредитных организаций</t>
  </si>
  <si>
    <t>Предоставление муниципальной гарантии</t>
  </si>
  <si>
    <t>к решению Совета Омского муниципального    района от_________________№ ______</t>
  </si>
  <si>
    <t>Код</t>
  </si>
  <si>
    <t>Наименование кодов классификации источников финансирования дефицита районного бюджета</t>
  </si>
  <si>
    <t>Администратора</t>
  </si>
  <si>
    <t>Группы</t>
  </si>
  <si>
    <t>Подгруппы</t>
  </si>
  <si>
    <t>Статьи</t>
  </si>
  <si>
    <t>Подстатьи</t>
  </si>
  <si>
    <t>Элемента</t>
  </si>
  <si>
    <t>Подвид источников</t>
  </si>
  <si>
    <t>Аналитическая группа вида источников</t>
  </si>
  <si>
    <t>505</t>
  </si>
  <si>
    <t>00</t>
  </si>
  <si>
    <t>0000</t>
  </si>
  <si>
    <t>000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</si>
  <si>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</si>
  <si>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</si>
  <si>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</si>
  <si>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</si>
  <si>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</si>
  <si>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430</t>
  </si>
  <si>
    <t>10</t>
  </si>
  <si>
    <t>Увеличение прочих остатков денежных средств бюджетов муниципальных районов</t>
  </si>
  <si>
    <t>600</t>
  </si>
  <si>
    <t xml:space="preserve">Уменьшение остатков средств бюджетов 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</si>
  <si>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</si>
  <si>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</si>
  <si>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</si>
  <si>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</si>
  <si>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 xml:space="preserve">Всего источников финансирования   </t>
  </si>
  <si>
    <t xml:space="preserve">       </t>
  </si>
  <si>
    <t>к решению Совета Омского муниципального    района от________________№ _________</t>
  </si>
  <si>
    <t>Приложение № 1
к решению Совета Омского
муниципального района                                                                                                                                                                  от _____________№ ___________</t>
  </si>
  <si>
    <t>Код дохода</t>
  </si>
  <si>
    <t>Наименование кода дохода бюджета</t>
  </si>
  <si>
    <t>Объем бюджета на год</t>
  </si>
  <si>
    <t>Исполнение за год</t>
  </si>
  <si>
    <t>000 1  00  00000  00  0000  000</t>
  </si>
  <si>
    <t>НАЛОГОВЫЕ И НЕНАЛОГОВЫЕ ДОХОДЫ</t>
  </si>
  <si>
    <t>000 1  01  00000  00  0000  000</t>
  </si>
  <si>
    <t>НАЛОГИ НА ПРИБЫЛЬ, ДОХОДЫ</t>
  </si>
  <si>
    <t>000 1  01  02010  01  0000  110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</si>
  <si>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</si>
  <si>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000 1  01  02020  01  0000  110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</si>
  <si>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</si>
  <si>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000 1  01  02021  01  0000  110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</si>
  <si>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</si>
  <si>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000 1  01  02022  01  0000  110</t>
  </si>
  <si>
    <t xml:space="preserve"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</t>
  </si>
  <si>
    <t>000 1  01  02030  01  0000  110</t>
  </si>
  <si>
    <t>Налог на доходы физических лиц с доходов,  полученных физическими лицами, не являющимися налоговыми резидентами Российской Федерации</t>
  </si>
  <si>
    <t>000 1  01  02040  01  0000  110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</si>
  <si>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страховых выплат по договорам добровольного страхования жизни, заключенным на срок м</t>
  </si>
  <si>
    <t>000 1  03  00000  00  0000  000</t>
  </si>
  <si>
    <t>НАЛОГИ НА ТОВАРЫ (РАБОТЫ, УСЛУГИ), РЕАЛИЗУЕМЫЕ НА ТЕРРИТОРИИ РОССИЙСКОЙ ФЕДЕРАЦИИ</t>
  </si>
  <si>
    <t>000 1  05  00000  00  0000  000</t>
  </si>
  <si>
    <t>НАЛОГИ НА СОВОКУПНЫЙ ДОХОД</t>
  </si>
  <si>
    <t>000 1  05  02000  02  0000  110</t>
  </si>
  <si>
    <t>Единый нлог на вмененный доход для отдельных видов деятельности</t>
  </si>
  <si>
    <t>000 1  05  03000  01  0000  110</t>
  </si>
  <si>
    <t>Единый сельскохозяйственный налог</t>
  </si>
  <si>
    <t>000 1  08  00000  00  0000  000</t>
  </si>
  <si>
    <t>ГОСУДАРСТВЕННАЯ ПОШЛИНА</t>
  </si>
  <si>
    <t>000 1  08  03000  01  0000  110</t>
  </si>
  <si>
    <t>Государственная пошлина по делам, рассматриваемым в судах общей юрисдикции, мировыми судьями</t>
  </si>
  <si>
    <t>000 1  08  03010  01  0000  110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</si>
  <si>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</si>
  <si>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000 1  08  07000  01  0000  110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</si>
  <si>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</si>
  <si>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000 1  08  07140  01  0000  110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</si>
  <si>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</t>
  </si>
  <si>
    <t>000 1  09  00000  00  0000  000</t>
  </si>
  <si>
    <t>ЗАДОЛЖЕННОСТЬ И ПЕРЕРАСЧЕТЫ ПО ОТМЕНЕННЫМ НАЛОГАМ, СБОРАМ И ИНЫМ ОБЯЗАТЕЛЬНЫМ ПЛАТЕЖАМ</t>
  </si>
  <si>
    <t>000 1  09  06000  02  0000  110</t>
  </si>
  <si>
    <t>Прочие налоги и сборы (по отмененным  налогам и сборам субъектов Российской Федерации)</t>
  </si>
  <si>
    <t>000 1  09  06010  02  0000  110</t>
  </si>
  <si>
    <t>Налог с продаж</t>
  </si>
  <si>
    <t>000 1  09  07000  00  0000  110</t>
  </si>
  <si>
    <t>Прочие налоги и сборы (по отмененным местным налогам и сборам)</t>
  </si>
  <si>
    <t>000 1  09  07010  05  0000  110</t>
  </si>
  <si>
    <t>Налог на рекламу, мобилизуемый на территориях муниципальных районов</t>
  </si>
  <si>
    <t>000 1  09  07030  05  0000  110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</si>
  <si>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</si>
  <si>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000 1  09  07050  05  0000  110</t>
  </si>
  <si>
    <t>Прочие местные налоги и сборы, мобилизуемые на территориях муниципальных районов</t>
  </si>
  <si>
    <t>000 1  11  00000  00  0000  000</t>
  </si>
  <si>
    <t>ДОХОДЫ ОТ ИСПОЛЬЗОВАНИЯ ИМУЩЕСТВА, НАХОДЯЩЕГОСЯ В ГОСУДАРСТВЕННОЙ И МУНИЦИПАЛЬНОЙ СОБСТВЕННОСТИ</t>
  </si>
  <si>
    <t>000 1  11  05000  00  0000  120</t>
  </si>
  <si>
    <t>Доходы от сдачи в аренду имущества, находящегося в государственной и муниципальной собственности</t>
  </si>
  <si>
    <t>000 1  11  05010  00  0000  120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</si>
  <si>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</si>
  <si>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000 1  11  05011  00  0000  120</t>
  </si>
  <si>
    <t>Арендная плата и поступления от продажи права на заключение договоров аренды земельных участков, государственная собственность на которые не разграничена (за исключением земельных участков, предназначенных для целей жилищного строительства)</t>
  </si>
  <si>
    <t>000 1  11  05011  10  0000  120</t>
  </si>
  <si>
    <t>Арендная плата и поступления от продажи права на заключение договоров аренды земельных участков, государственная собственность на которые не разграничена, расположенных в границах поселений (за исключением земельных участков, предназначенных для целей жил</t>
  </si>
  <si>
    <t>000 1  11  05012  00  0000  120</t>
  </si>
  <si>
    <t>Арендная плата и поступления от продажи права на заключение договоров аренды земельных участков, государственная собственность на которые не разграничена, предназначенных для целей жилищного строительства</t>
  </si>
  <si>
    <t>000 1  11  05012  10  0000  120</t>
  </si>
  <si>
    <t>Арендная плата и поступления от продажи права на заключение договоров аренды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</si>
  <si>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</si>
  <si>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и в хозяйственном ведении федеральных государственных</t>
  </si>
  <si>
    <t>000 1  11  05035  05  0000  120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</si>
  <si>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</si>
  <si>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000 1  11  08000  00  0000  120</t>
  </si>
  <si>
    <t>Прочие доходы от использования имущества и прав, находящихся в государственной и муниципальной собственности</t>
  </si>
  <si>
    <t>000 1  11  08040  00  0000  120</t>
  </si>
  <si>
    <t>Прочие поступления от использования имущества, находящегося в государственной и муниципальной собственности</t>
  </si>
  <si>
    <t>000 1  11  08045  05  0000  120</t>
  </si>
  <si>
    <t>Прочие поступления от использования имущества, находящегося в собственности муниципальных районов</t>
  </si>
  <si>
    <t>000 1  12  00000  00  0000  000</t>
  </si>
  <si>
    <t>ПЛАТЕЖИ ПРИ ПОЛЬЗОВАНИИ ПРИРОДНЫМИ РЕСУРСАМИ</t>
  </si>
  <si>
    <t>000 1  12  01000  01  0000  120</t>
  </si>
  <si>
    <t>Плата за негативное воздействие на окружающую среду</t>
  </si>
  <si>
    <t>000 1  13  00000  00  0000  000</t>
  </si>
  <si>
    <t>ДОХОДЫ ОТ ОКАЗАНИЯ ПЛАТНЫХ УСЛУГ И КОМПЕНСАЦИИ ЗАТРАТ ГОСУДАРСТВА</t>
  </si>
  <si>
    <t>000 1  13  03000  00  0000  130</t>
  </si>
  <si>
    <t>Прочие доходы от оказания платных услуг и компенсации затрат государства</t>
  </si>
  <si>
    <t>000 1  13  03050  05  0000  130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</si>
  <si>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</si>
  <si>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ДОХОДЫ ОТ ОКАЗАНИЯ ПЛАТНЫХ УСЛУГ (РАБОТ) И КОМПЕНСАЦИИ ЗАТРАТ ГОСУДАРСТВА</t>
  </si>
  <si>
    <t>000 1  14  00000  00  0000  000</t>
  </si>
  <si>
    <t>ДОХОДЫ ОТ ПРОДАЖИ МАТЕРИАЛЬНЫХ И НЕМАТЕРИАЛЬНЫХ АКТИВОВ</t>
  </si>
  <si>
    <t>000 1  14  02000  00  0000  000</t>
  </si>
  <si>
    <t>Доходы от реализации имущества, находящегося в государственной и муниципальной собственности</t>
  </si>
  <si>
    <t>000 1  14  02030  05  0000  410</t>
  </si>
  <si>
    <t>Доходы от реализации имущества, находящегося в собственности муниципальных районов (в части реализации основных средств по указанному имуществу)</t>
  </si>
  <si>
    <t>000 1  14  02033  05  0000  410</t>
  </si>
  <si>
    <t>Доходы от реализации иного имущества, находящегося в собственности муниципальных районов (в части реализации основных средств по указанному имуществу)</t>
  </si>
  <si>
    <t>000 1  16  00000  00  0000  000</t>
  </si>
  <si>
    <t>ШТРАФЫ, САНКЦИИ, ВОЗМЕЩЕНИЕ УЩЕРБА</t>
  </si>
  <si>
    <t>000 1  16  03000  00  0000  140</t>
  </si>
  <si>
    <t>Денежные взыскания (штрафы) за нарушение законодательства о налогах и сборах</t>
  </si>
  <si>
    <t>000 1  16  03010  01  0000  140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</si>
  <si>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1291, 132, 133, 134, 135, 1351 Налогового кодекса Российской Федерации</t>
  </si>
  <si>
    <t>000 1  16  03030  01  0000  140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</si>
  <si>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</si>
  <si>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000 1  16  06000  01  0000  140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</si>
  <si>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</si>
  <si>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000 1  16  25000  01  0000  140</t>
  </si>
  <si>
    <t xml:space="preserve">Денежные взыскания (штрафы) за нарушение законодательства 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</t>
  </si>
  <si>
    <t>000 1  16  25010  01  0000  140</t>
  </si>
  <si>
    <t>Денежные взыскания (штрафы) за нарушение законодательства о недрах</t>
  </si>
  <si>
    <t>000 1  16  25030  01  0000  140</t>
  </si>
  <si>
    <t>Денежные взыскания (штрафы) за нарушение законодательства об охране и использовании животного мира</t>
  </si>
  <si>
    <t>000 1  16  25050  01  0000  140</t>
  </si>
  <si>
    <t>Денежные взыскания (штрафы) за нарушение законодательства в области охраны окружающей среды</t>
  </si>
  <si>
    <t>000 1  16  25060  01  0000  140</t>
  </si>
  <si>
    <t>Денежные взыскания (штрафы) за нарушение земельного законодательства</t>
  </si>
  <si>
    <t>000 1  16  25070  01  0000  140</t>
  </si>
  <si>
    <t xml:space="preserve">Денежные взыскания (штрафы) за нарушение лесного законодательства </t>
  </si>
  <si>
    <t>000 1  16  25080  01  0000  140</t>
  </si>
  <si>
    <t xml:space="preserve">Денежные взыскания (штрафы) за нарушение водного законодательства </t>
  </si>
  <si>
    <t>000 1  16  27000  01  0000  140</t>
  </si>
  <si>
    <t>Денежные взыскания (штрафы) за нарушение Федерального закона "О пожарной безопасности"</t>
  </si>
  <si>
    <t>000 1  16  28000  01  0000  140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</si>
  <si>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</si>
  <si>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000 1  16  30000  01  0000  140</t>
  </si>
  <si>
    <t xml:space="preserve">Денежные взыскания (штрафы) за административные правонарушения в области дорожного движения </t>
  </si>
  <si>
    <t>000 1  16  32000  00  0000  140</t>
  </si>
  <si>
    <t>Возмещение сумм, израсходованных незаконно или не по целевому назначению, а также доходов, полученных от их использования</t>
  </si>
  <si>
    <t>000 1  16  32050  05  0000  140</t>
  </si>
  <si>
    <t>Возмещение сумм, израсходованных незаконно или не по целевому назначению, а также доходов, полученных от их использования (в части бюджетов муниципальных районов)</t>
  </si>
  <si>
    <t>000 1  16  33000  00  0000  140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</si>
  <si>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</si>
  <si>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000 1  16  33050  05  0000  140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</si>
  <si>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</si>
  <si>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000 1  16  90000  00  0000  140</t>
  </si>
  <si>
    <t>Прочие поступления от денежных взысканий (штрафов) и иных сумм в возмещение ущерба</t>
  </si>
  <si>
    <t>000 1  16  90050  05  0000  140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</si>
  <si>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</si>
  <si>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000 1  17  00000  00  0000  000</t>
  </si>
  <si>
    <t>ПРОЧИЕ НЕНАЛОГОВЫЕ ДОХОДЫ</t>
  </si>
  <si>
    <t>000 1  17  01000  00  0000  180</t>
  </si>
  <si>
    <t>Невыясненные поступления</t>
  </si>
  <si>
    <t>000 1  17  01050  05  0000  180</t>
  </si>
  <si>
    <t>Невыясненные поступления, зачисляемые в бюджеты муниципальных районов</t>
  </si>
  <si>
    <t>000 1  18  05000  05  0000  000</t>
  </si>
  <si>
    <t>Доходы бюджетов муниципальных районов от возврата остатков субсидий и субвенций прошлых лет</t>
  </si>
  <si>
    <t>000 1  18  05030  05  0000  151</t>
  </si>
  <si>
    <t>Доходы бюджетов муниципальных районов от возврата остатков субсидий и субвенций прошлых лет из бюджетов поселений</t>
  </si>
  <si>
    <t>000 1  19  05000  05  0000  151</t>
  </si>
  <si>
    <t>Возврат остатков субсидий и субвенций из бюджетов муниципальных районов</t>
  </si>
  <si>
    <t>000 2  00  00000  00  0000  000</t>
  </si>
  <si>
    <t>БЕЗВОЗМЕЗДНЫЕ ПОСТУПЛЕНИЯ</t>
  </si>
  <si>
    <t>000 2  02  00000  00  0000  000</t>
  </si>
  <si>
    <t>Безвозмездные поступления от других бюджетов бюджетной системы Российской Федерации</t>
  </si>
  <si>
    <t>000 2  02  02000  00  0000  151</t>
  </si>
  <si>
    <t>Субвенции от других бюджетов бюджетной системы Российской Федерации</t>
  </si>
  <si>
    <t>000 2  02  02025  00  0000  151</t>
  </si>
  <si>
    <t>Средства, получаемые по взаимным расчетам, в том числе компенсации дополнительных расходов, возникших в результате решений, принятых органами власти другого уровня</t>
  </si>
  <si>
    <t>000 2  02  02025  05  0000  151</t>
  </si>
  <si>
    <t>Средства бюджетов муниципальных районов,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</si>
  <si>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000 2  02  02028  00  0000  151</t>
  </si>
  <si>
    <t>Субвенции местным бюджетам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</si>
  <si>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000 2  02  02028  05  0000  151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</si>
  <si>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</si>
  <si>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000 2  02  02039  00  0000  151</t>
  </si>
  <si>
    <t>Субвенции местным бюджетам на ежемесячное денежное вознаграждение за классное руководство</t>
  </si>
  <si>
    <t>000 2  02  02039  05  0000  151</t>
  </si>
  <si>
    <t>Субвенции бюджетам муниципальных районов на  ежемесячное денежное вознаграждение за классное руководство</t>
  </si>
  <si>
    <t>000 2  02  02040  00  0000  151</t>
  </si>
  <si>
    <t>Субвенции местным бюджетам на предоставление гражданам субсидий на оплату жилого помещения и коммунальных услуг</t>
  </si>
  <si>
    <t>000 2  02  02040  05  0000  151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</si>
  <si>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</si>
  <si>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000 2  02  02043  00  0000  151</t>
  </si>
  <si>
    <t xml:space="preserve">Субвенции местным бюджетам на выполнение передаваемых полномочий субъектов Российской Федерации </t>
  </si>
  <si>
    <t>000 2  02  02043  05  0000  151</t>
  </si>
  <si>
    <t>Субвенции бюджетам муниципальных районов на выполнение передаваемых полномочий субъектов Российской Федерации</t>
  </si>
  <si>
    <t>000 2  02  02050  00  0000  151</t>
  </si>
  <si>
    <t>Субвенции местным бюджетам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</si>
  <si>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000 2  02  02050  05  0000  151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</si>
  <si>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</si>
  <si>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000 2  02  02051  00  0000  151</t>
  </si>
  <si>
    <t>Субвенции местным бюджетам на содержание ребенка в семье опекуна и приемной семье, а также на оплату труда приемному родителю</t>
  </si>
  <si>
    <t>000 2  02  02051  05  0000  151</t>
  </si>
  <si>
    <t>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</si>
  <si>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000 2  02  02052  00  0000  151</t>
  </si>
  <si>
    <t>Субвенции местным бюджетам на внедрение инновационных образовательных программ в муниципальных общеобразовательных учреждениях</t>
  </si>
  <si>
    <t>000 2  02  02052  05  0000  151</t>
  </si>
  <si>
    <t>Субвенции бюджетам муниципальных районов на внедрение инновационных образовательных программ в муниципальных общеобразовательных учреждениях</t>
  </si>
  <si>
    <t>000 2  02  02053  00  0000  151</t>
  </si>
  <si>
    <t>Субвенции бюджетам на выплату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</si>
  <si>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000 2  02  02053  05  0000  151</t>
  </si>
  <si>
    <t>Субвенции бюджетам муниципальных районов на выплату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</si>
  <si>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000 2  02  03999  00  0000  151</t>
  </si>
  <si>
    <t>Прочие субвенции</t>
  </si>
  <si>
    <t>000 2  02  03999  05  0000  151</t>
  </si>
  <si>
    <t>Прочие субвенции бюджетам муниципальных районов</t>
  </si>
  <si>
    <t>000 2  02  04000  00  0000  151</t>
  </si>
  <si>
    <t>Субсидии от других бюджетов бюджетной системы Российской Федерации</t>
  </si>
  <si>
    <t>000 2  02  04004  00  0000  151</t>
  </si>
  <si>
    <t>Субсидии бюджетам для развития общественной инфраструктуры регионального значения и поддержки фондов муниципального развития</t>
  </si>
  <si>
    <t>000 2  02  04004  05  0000  151</t>
  </si>
  <si>
    <t>Субсидии бюджетам муниципальных районов для развития общественной инфраструктуры регионального значения</t>
  </si>
  <si>
    <t>000 2  02  04005  00  0000  151</t>
  </si>
  <si>
    <t>Субсидии бюджетам на мероприятия по организации оздоровительной кампании детей</t>
  </si>
  <si>
    <t>000 2  02  04005  05  0000  151</t>
  </si>
  <si>
    <t>Субсидии бюджетам муниципальных районов на мероприятия по организации оздоровительной кампании детей</t>
  </si>
  <si>
    <t>000 2  02  04008  00  0000  151</t>
  </si>
  <si>
    <t>Субсидии бюджетам на предоставление субсидий молодым семьям для приобретения жилья</t>
  </si>
  <si>
    <t>000 2  02  04008  05  0000  151</t>
  </si>
  <si>
    <t>Субсидии бюджетам муниципальных районов на предоставление субсидий молодым семьям для приобретения жилья</t>
  </si>
  <si>
    <t>000 2  02  04051  00  0000  151</t>
  </si>
  <si>
    <t>Субсидии бюджетам на реализацию мероприятий федеральных целевых программ</t>
  </si>
  <si>
    <t>000 2  02  04051  05  0000  151</t>
  </si>
  <si>
    <t>Субсидии бюджетам муниципальных районов на реализацию мероприятий федеральных целевых программ</t>
  </si>
  <si>
    <t>000 2  02  04056  00  0000  151</t>
  </si>
  <si>
    <t>Субсидии бюджетам муниципальных образований на проведение капитального ремонта многоквартирных домов</t>
  </si>
  <si>
    <t>000 2  02  04056  05  0000  151</t>
  </si>
  <si>
    <t>Субсидии бюджетам муниципальных районов на проведение капитального ремонта многоквартирных домов</t>
  </si>
  <si>
    <t>000 2  02  04057  00  0000  151</t>
  </si>
  <si>
    <t>Субсидии бюджетам муниципальных образований на переселение граждан из аварийного жилищного фонда</t>
  </si>
  <si>
    <t>000 2  02  04057  05  0000  151</t>
  </si>
  <si>
    <t>Субсидии бюджетам муниципальных районов на переселение граждан из аварийного жилищного фонда</t>
  </si>
  <si>
    <t>000 2  02  04999  00  0000  151</t>
  </si>
  <si>
    <t>Прочие субсидии</t>
  </si>
  <si>
    <t>000 2  02  04999  05  0000  151</t>
  </si>
  <si>
    <t>Прочие субсидии бюджетам муниципальных районов</t>
  </si>
  <si>
    <t>000 2  07  00000  00  0000  180</t>
  </si>
  <si>
    <t>ПРОЧИЕ БЕЗВОЗМЕЗДНЫЕ ПОСТУПЛЕНИЯ</t>
  </si>
  <si>
    <t>000 2  07  05000  05  0000  180</t>
  </si>
  <si>
    <t>Прочие безвозмездные поступления в бюджеты муниципальных районов</t>
  </si>
  <si>
    <t>000 3  02  00000  00  0000  000</t>
  </si>
  <si>
    <t>РЫНОЧНЫЕ ПРОДАЖИ ТОВАРОВ И УСЛУГ</t>
  </si>
  <si>
    <t>000 3  02  01000  00  0000  130</t>
  </si>
  <si>
    <t>Доходы от продажи услуг</t>
  </si>
  <si>
    <t>000 3  02  01050  05  0000  130</t>
  </si>
  <si>
    <t>Доходы от продажи услуг, оказываемых учреждениями, находящимися в ведении органов власти местного самоуправления муниципальных районов</t>
  </si>
  <si>
    <t>000 3  03  00000  00  0000  000</t>
  </si>
  <si>
    <t>БЕЗВОЗМЕЗДНЫЕ ПОСТУПЛЕНИЯ ОТ ПРЕДПРИНИМАТЕЛЬСКОЙ И ИНОЙ ПРИНОСЯЩЕЙ ДОХОД ДЕЯТЕЛЬНОСТИ</t>
  </si>
  <si>
    <t>000 3  03  02000  00  0000  180</t>
  </si>
  <si>
    <t xml:space="preserve">Прочие безвозмездные поступления </t>
  </si>
  <si>
    <t>000 3  03  02050  05  0000  180</t>
  </si>
  <si>
    <t>Прочие безвозмездные поступления учреждениям, находящимися в ведении органов власти муниципальных районов</t>
  </si>
  <si>
    <t>000 8  50  00000  00  0000  000</t>
  </si>
  <si>
    <t>ДОХОДЫ БЮДЖЕТА - ИТОГО</t>
  </si>
  <si>
    <t>Приложение № 2</t>
  </si>
  <si>
    <t xml:space="preserve">к постановлению Администрации </t>
  </si>
  <si>
    <t>Омского муниципального района</t>
  </si>
  <si>
    <t>Омской области</t>
  </si>
  <si>
    <t>Коды классификации доходов районного бюджета</t>
  </si>
  <si>
    <t>Наименование кодов классификации доходов районного бюджета</t>
  </si>
  <si>
    <t xml:space="preserve">Объем бюджета на год, рублей
 </t>
  </si>
  <si>
    <t>Главный администратор доходов районного бюджета</t>
  </si>
  <si>
    <t>Вид доходов</t>
  </si>
  <si>
    <t>Подвид доходов</t>
  </si>
  <si>
    <t>Группа</t>
  </si>
  <si>
    <t>Подгруппа</t>
  </si>
  <si>
    <t>Статья</t>
  </si>
  <si>
    <t>Подстатья</t>
  </si>
  <si>
    <t>Элемент</t>
  </si>
  <si>
    <t>Группа подвида доходов</t>
  </si>
  <si>
    <t>Аналитическая группа подвида доходов</t>
  </si>
  <si>
    <t>Всего, рублей</t>
  </si>
  <si>
    <t xml:space="preserve">000 </t>
  </si>
  <si>
    <t xml:space="preserve">1 </t>
  </si>
  <si>
    <t>110</t>
  </si>
  <si>
    <t>Налог на доходы  физических лиц</t>
  </si>
  <si>
    <t>010</t>
  </si>
  <si>
    <t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</si>
  <si>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</si>
  <si>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</si>
  <si>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</si>
  <si>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</si>
  <si>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</si>
  <si>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</si>
  <si>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</si>
  <si>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</si>
  <si>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</si>
  <si>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</si>
  <si>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</si>
  <si>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</si>
  <si>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</si>
  <si>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</si>
  <si>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</si>
  <si>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011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</si>
  <si>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</si>
  <si>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</si>
  <si>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</si>
  <si>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050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</si>
  <si>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</si>
  <si>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</si>
  <si>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</si>
  <si>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налогоообложения</t>
  </si>
  <si>
    <t>Налог, взимаемый в связи с применением патентной системы налогоообложения, зачисляемый в бюджеты муниципальных районов</t>
  </si>
  <si>
    <t>09</t>
  </si>
  <si>
    <t>ЗАДОЛЖЕННОСТЬ И ПЕРЕРАСЧЁТЫ ПО ОТМЕНЁННЫМ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</si>
  <si>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</si>
  <si>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</si>
  <si>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053</t>
  </si>
  <si>
    <t>Земельный налог (по обязательствам, возникшим до 1 января 2006 года), мобилизуемый на межселенных территориях</t>
  </si>
  <si>
    <t xml:space="preserve">Государственная пошлина по делам, рассматриваемым в судах общей юрисдикции, мировыми судьями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</si>
  <si>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</si>
  <si>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150</t>
  </si>
  <si>
    <t>Государственная пошлина за выдачу разрешения на установку рекламной конструкции</t>
  </si>
  <si>
    <t>11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</si>
  <si>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</si>
  <si>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</si>
  <si>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</si>
  <si>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</si>
  <si>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</si>
  <si>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</si>
  <si>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</si>
  <si>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</si>
  <si>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</si>
  <si>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</si>
  <si>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035</t>
  </si>
  <si>
    <t>300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</si>
  <si>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</si>
  <si>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>310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</si>
  <si>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</si>
  <si>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Прочие доходы от использования 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</si>
  <si>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</t>
  </si>
  <si>
    <t>Прочие поступления от использования 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</si>
  <si>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</si>
  <si>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</si>
  <si>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12</t>
  </si>
  <si>
    <t>ПЛАТЕЖИ ПРИ  ПОЛЬЗОВАНИИ ПРИРОДНЫМИ РЕСУРСАМИ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</si>
  <si>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</si>
  <si>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</si>
  <si>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130</t>
  </si>
  <si>
    <t>Доходы от оказания платных услуг (работ)</t>
  </si>
  <si>
    <t>990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</si>
  <si>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</si>
  <si>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</si>
  <si>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</si>
  <si>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</si>
  <si>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</si>
  <si>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</si>
  <si>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041</t>
  </si>
  <si>
    <t>Плата за размещение отходов производства</t>
  </si>
  <si>
    <t>14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</si>
  <si>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</si>
  <si>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</si>
  <si>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</si>
  <si>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</si>
  <si>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</si>
  <si>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</si>
  <si>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16</t>
  </si>
  <si>
    <t>140</t>
  </si>
  <si>
    <t>060</t>
  </si>
  <si>
    <t>014</t>
  </si>
  <si>
    <t>35</t>
  </si>
  <si>
    <t>17</t>
  </si>
  <si>
    <t>180</t>
  </si>
  <si>
    <t>Прочие неналоговые доходы</t>
  </si>
  <si>
    <t>Прочие неналоговые доходы бюджетов муниципальных районов</t>
  </si>
  <si>
    <t>БЕЗВОЗМЕЗДНЫЕ 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</si>
  <si>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</si>
  <si>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15</t>
  </si>
  <si>
    <t>002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</si>
  <si>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</si>
  <si>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</si>
  <si>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20</t>
  </si>
  <si>
    <t xml:space="preserve">Субсидии бюджетам бюджетной системы Российской Федерации (межбюджетные субсидии) </t>
  </si>
  <si>
    <t>497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</si>
  <si>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</si>
  <si>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</si>
  <si>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519</t>
  </si>
  <si>
    <t>999</t>
  </si>
  <si>
    <t>Субвенции бюджетам бюджетной системы Российской Федерации</t>
  </si>
  <si>
    <t>024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</si>
  <si>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</si>
  <si>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</si>
  <si>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</si>
  <si>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027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</si>
  <si>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</si>
  <si>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</si>
  <si>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</si>
  <si>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</si>
  <si>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</si>
  <si>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</si>
  <si>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</si>
  <si>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</si>
  <si>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</si>
  <si>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49</t>
  </si>
  <si>
    <t>18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</si>
  <si>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</si>
  <si>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</si>
  <si>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</si>
  <si>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</si>
  <si>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</si>
  <si>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</si>
  <si>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</si>
  <si>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</si>
  <si>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</si>
  <si>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</si>
  <si>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</si>
  <si>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</si>
  <si>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</si>
  <si>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</si>
  <si>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</si>
  <si>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</si>
  <si>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</si>
  <si>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</si>
  <si>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</si>
  <si>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</si>
  <si>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</si>
  <si>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за размещение отходов производства и потребления</t>
  </si>
  <si>
    <t>Доходы, поступающие в порядке возмещения расходов, понесенных в связи с эксплуатацией имущества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</si>
  <si>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</si>
  <si>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</si>
  <si>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</si>
  <si>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</si>
  <si>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</si>
  <si>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</si>
  <si>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</si>
  <si>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Увеличение прочих остатков денежных средств бюджетов </t>
  </si>
  <si>
    <t>Всего: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</si>
  <si>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</si>
  <si>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</si>
  <si>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</si>
  <si>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</si>
  <si>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</si>
  <si>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</si>
  <si>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</si>
  <si>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</si>
  <si>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</si>
  <si>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080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</si>
  <si>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</si>
  <si>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</si>
  <si>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</si>
  <si>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090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</si>
  <si>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</si>
  <si>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093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</si>
  <si>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</si>
  <si>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</si>
  <si>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</si>
  <si>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</si>
  <si>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</si>
  <si>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</si>
  <si>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</si>
  <si>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170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</si>
  <si>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</si>
  <si>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</si>
  <si>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</si>
  <si>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190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</si>
  <si>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</si>
  <si>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</si>
  <si>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</si>
  <si>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</si>
  <si>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</si>
  <si>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</si>
  <si>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</si>
  <si>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</si>
  <si>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</si>
  <si>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</si>
  <si>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</si>
  <si>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</si>
  <si>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</si>
  <si>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</si>
  <si>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</si>
  <si>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</si>
  <si>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</si>
  <si>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</si>
  <si>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</si>
  <si>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</si>
  <si>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</si>
  <si>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</si>
  <si>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</si>
  <si>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45</t>
  </si>
  <si>
    <t>303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</si>
  <si>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</si>
  <si>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</si>
  <si>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Источники внутреннего финансирования дефицитов бюджетов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</si>
  <si>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</si>
  <si>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</si>
  <si>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</si>
  <si>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042</t>
  </si>
  <si>
    <t>Плата за размещение твердых коммунальных отходов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</si>
  <si>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</si>
  <si>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приватизации имущества, находящегося в государственной и муниципальной собственности</t>
  </si>
  <si>
    <t>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</si>
  <si>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</si>
  <si>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Муниципальный долг на 1 января 2023 года</t>
  </si>
  <si>
    <t>012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</si>
  <si>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</si>
  <si>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022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</si>
  <si>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</si>
  <si>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</si>
  <si>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064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</si>
  <si>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</si>
  <si>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</si>
  <si>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Прочие дотации бюджетам муниципальных районов</t>
  </si>
  <si>
    <t>Прочие дотации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</si>
  <si>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</si>
  <si>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</si>
  <si>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</si>
  <si>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</si>
  <si>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</si>
  <si>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179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</si>
  <si>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</si>
  <si>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</si>
  <si>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Доходы бюджета Омского муниципального района Омской области за 2023 год по кодам классификации доходов бюджетов Российской Федерации</t>
  </si>
  <si>
    <t>Доходы бюджета Омского муниципального района Омской области за 2023 год по кодам видов доходов, подвидов доходов, относящихся к доходам бюджетов Российской Федерации</t>
  </si>
  <si>
    <t>Структура муниципального долга Омского муниципального района Омской области за 2023 год</t>
  </si>
  <si>
    <t>Исполнено за 2023 год</t>
  </si>
  <si>
    <t>Исполнение программы муниципальных внутренних заимствований Омского муниципального района Омской области за 2023 год</t>
  </si>
  <si>
    <t>Исполнение по источникам финансирования дефицита бюджета Омского муниципального района Омской области по кодам групп, подгрупп, статей, видов источников, относящихся к источникам финансирования дефицитов бюджетов Российской Федерации за 2023 год</t>
  </si>
  <si>
    <t>Объем бюджета на 2023 год</t>
  </si>
  <si>
    <t>Исполнение по источникам финансирования дефицита бюджета Омского муниципального района Омской области по кодам классификации источников финансирования дефицитов бюджетов Российской Федерации за 2023 год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</si>
  <si>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</si>
  <si>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</si>
  <si>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400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</si>
  <si>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</si>
  <si>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</si>
  <si>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</si>
  <si>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</si>
  <si>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</si>
  <si>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103</t>
  </si>
  <si>
    <t>100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</si>
  <si>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</si>
  <si>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</si>
  <si>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</si>
  <si>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</si>
  <si>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098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</si>
  <si>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</si>
  <si>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</si>
  <si>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243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</si>
  <si>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</si>
  <si>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</si>
  <si>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Возврат остатков субсидий на реализацию мероприятий по обеспечению жильем молодых семей из бюджетов муниципальных районов</t>
  </si>
  <si>
    <t>27</t>
  </si>
  <si>
    <t>576</t>
  </si>
  <si>
    <t>Возврат остатков субсидий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из бюджетов муниципальных районов</t>
  </si>
  <si>
    <t>Муниципальный долг на 1 января 2024 года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</si>
  <si>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</si>
  <si>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</si>
  <si>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</si>
  <si>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</si>
  <si>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</si>
  <si>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</si>
  <si>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</si>
  <si>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</si>
  <si>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</si>
  <si>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</si>
  <si>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Приложение № 9</t>
  </si>
  <si>
    <t>от _______________№________</t>
  </si>
</sst>
</file>

<file path=xl/styles.xml><?xml version="1.0" encoding="utf-8"?>
<styleSheet xmlns="http://schemas.openxmlformats.org/spreadsheetml/2006/main">
  <numFmts count="10">
    <numFmt numFmtId="164" formatCode="#,##0.00;[Red]\-#,##0.00;0.00"/>
    <numFmt numFmtId="165" formatCode="00\.00\.00;&quot;&quot;;00\.00\.00"/>
    <numFmt numFmtId="166" formatCode="#,##0.0"/>
    <numFmt numFmtId="167" formatCode="_(* #,##0.00_);_(* \(#,##0.00\);_(* &quot;-&quot;??_);_(@_)"/>
    <numFmt numFmtId="168" formatCode="0.0"/>
    <numFmt numFmtId="169" formatCode="#,##0.00_р_."/>
    <numFmt numFmtId="170" formatCode="#,##0.0_р_."/>
    <numFmt numFmtId="171" formatCode="#,##0.00_ ;[Red]\-#,##0.00\ "/>
    <numFmt numFmtId="172" formatCode="#,##0.0_ ;[Red]\-#,##0.0\ "/>
    <numFmt numFmtId="173" formatCode="&quot;&quot;###,##0.00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2"/>
      <color indexed="16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 Cyr"/>
      <family val="1"/>
      <charset val="204"/>
    </font>
    <font>
      <sz val="14"/>
      <color indexed="17"/>
      <name val="Times New Roman"/>
      <family val="1"/>
      <charset val="204"/>
    </font>
    <font>
      <sz val="12"/>
      <name val="Arial Cyr"/>
      <charset val="204"/>
    </font>
    <font>
      <sz val="12"/>
      <name val="Times New Roman CYR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2" borderId="11">
      <alignment horizontal="left" vertical="top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0" fontId="18" fillId="0" borderId="0"/>
    <xf numFmtId="0" fontId="3" fillId="0" borderId="0"/>
    <xf numFmtId="0" fontId="3" fillId="0" borderId="0"/>
    <xf numFmtId="0" fontId="9" fillId="0" borderId="0"/>
  </cellStyleXfs>
  <cellXfs count="180">
    <xf numFmtId="0" fontId="0" fillId="0" borderId="0" xfId="0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/>
    </xf>
    <xf numFmtId="0" fontId="4" fillId="0" borderId="0" xfId="5" applyFont="1" applyAlignment="1">
      <alignment vertical="center" wrapText="1"/>
    </xf>
    <xf numFmtId="4" fontId="4" fillId="0" borderId="0" xfId="5" applyNumberFormat="1" applyFont="1"/>
    <xf numFmtId="0" fontId="9" fillId="0" borderId="0" xfId="5"/>
    <xf numFmtId="0" fontId="8" fillId="0" borderId="0" xfId="5" applyFont="1" applyAlignment="1"/>
    <xf numFmtId="0" fontId="8" fillId="0" borderId="0" xfId="5" applyFont="1"/>
    <xf numFmtId="0" fontId="12" fillId="0" borderId="0" xfId="5" applyFont="1"/>
    <xf numFmtId="0" fontId="4" fillId="0" borderId="3" xfId="5" applyFont="1" applyBorder="1" applyAlignment="1">
      <alignment horizontal="center" wrapText="1"/>
    </xf>
    <xf numFmtId="0" fontId="6" fillId="0" borderId="0" xfId="5" applyFont="1"/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Font="1" applyAlignment="1">
      <alignment horizontal="right" vertical="center" wrapText="1"/>
    </xf>
    <xf numFmtId="0" fontId="4" fillId="0" borderId="3" xfId="5" applyFont="1" applyBorder="1" applyAlignment="1">
      <alignment horizontal="center" vertical="center" textRotation="90" wrapText="1"/>
    </xf>
    <xf numFmtId="0" fontId="6" fillId="0" borderId="0" xfId="5" applyFont="1" applyBorder="1" applyAlignment="1">
      <alignment vertical="center"/>
    </xf>
    <xf numFmtId="0" fontId="14" fillId="0" borderId="0" xfId="5" applyFont="1" applyBorder="1" applyAlignment="1">
      <alignment vertical="center"/>
    </xf>
    <xf numFmtId="0" fontId="15" fillId="0" borderId="0" xfId="5" applyFont="1" applyBorder="1" applyAlignment="1">
      <alignment vertical="center"/>
    </xf>
    <xf numFmtId="49" fontId="4" fillId="0" borderId="3" xfId="5" applyNumberFormat="1" applyFont="1" applyBorder="1" applyAlignment="1">
      <alignment horizontal="center" vertical="center"/>
    </xf>
    <xf numFmtId="0" fontId="4" fillId="0" borderId="3" xfId="5" applyFont="1" applyBorder="1" applyAlignment="1">
      <alignment vertical="center" wrapText="1"/>
    </xf>
    <xf numFmtId="49" fontId="16" fillId="0" borderId="3" xfId="5" applyNumberFormat="1" applyFont="1" applyBorder="1" applyAlignment="1">
      <alignment horizontal="center" vertical="center"/>
    </xf>
    <xf numFmtId="0" fontId="17" fillId="0" borderId="0" xfId="5" applyFont="1" applyBorder="1" applyAlignment="1">
      <alignment vertical="center"/>
    </xf>
    <xf numFmtId="49" fontId="6" fillId="0" borderId="0" xfId="5" applyNumberFormat="1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4" fontId="6" fillId="0" borderId="0" xfId="5" applyNumberFormat="1" applyFont="1" applyBorder="1" applyAlignment="1">
      <alignment vertical="center"/>
    </xf>
    <xf numFmtId="0" fontId="16" fillId="0" borderId="3" xfId="5" applyFont="1" applyBorder="1" applyAlignment="1">
      <alignment horizontal="center" vertical="center" wrapText="1"/>
    </xf>
    <xf numFmtId="0" fontId="0" fillId="0" borderId="0" xfId="0" applyFont="1"/>
    <xf numFmtId="0" fontId="4" fillId="0" borderId="0" xfId="5" applyFont="1" applyAlignment="1">
      <alignment wrapText="1"/>
    </xf>
    <xf numFmtId="0" fontId="4" fillId="0" borderId="0" xfId="5" applyFont="1" applyAlignment="1">
      <alignment horizontal="left" wrapText="1"/>
    </xf>
    <xf numFmtId="49" fontId="4" fillId="0" borderId="0" xfId="49" applyNumberFormat="1" applyFont="1" applyAlignment="1"/>
    <xf numFmtId="0" fontId="4" fillId="0" borderId="0" xfId="49" applyFont="1" applyAlignment="1">
      <alignment wrapText="1"/>
    </xf>
    <xf numFmtId="0" fontId="4" fillId="0" borderId="0" xfId="49" applyFont="1" applyAlignment="1"/>
    <xf numFmtId="49" fontId="4" fillId="0" borderId="3" xfId="49" applyNumberFormat="1" applyFont="1" applyBorder="1" applyAlignment="1">
      <alignment horizontal="left" vertical="center" wrapText="1"/>
    </xf>
    <xf numFmtId="0" fontId="4" fillId="0" borderId="3" xfId="49" applyFont="1" applyBorder="1" applyAlignment="1">
      <alignment horizontal="left" vertical="center" wrapText="1"/>
    </xf>
    <xf numFmtId="0" fontId="19" fillId="0" borderId="0" xfId="5" applyFont="1"/>
    <xf numFmtId="49" fontId="4" fillId="0" borderId="3" xfId="49" applyNumberFormat="1" applyFont="1" applyBorder="1" applyAlignment="1"/>
    <xf numFmtId="0" fontId="4" fillId="0" borderId="0" xfId="5" applyFont="1" applyBorder="1"/>
    <xf numFmtId="0" fontId="4" fillId="0" borderId="3" xfId="49" applyFont="1" applyBorder="1" applyAlignment="1">
      <alignment wrapText="1"/>
    </xf>
    <xf numFmtId="0" fontId="4" fillId="0" borderId="3" xfId="5" applyFont="1" applyBorder="1" applyAlignment="1">
      <alignment wrapText="1"/>
    </xf>
    <xf numFmtId="0" fontId="4" fillId="0" borderId="3" xfId="49" applyFont="1" applyFill="1" applyBorder="1" applyAlignment="1">
      <alignment wrapText="1"/>
    </xf>
    <xf numFmtId="49" fontId="4" fillId="0" borderId="3" xfId="5" applyNumberFormat="1" applyFont="1" applyBorder="1" applyAlignment="1"/>
    <xf numFmtId="166" fontId="19" fillId="0" borderId="12" xfId="49" applyNumberFormat="1" applyFont="1" applyBorder="1" applyAlignment="1"/>
    <xf numFmtId="168" fontId="4" fillId="0" borderId="0" xfId="5" applyNumberFormat="1" applyFont="1"/>
    <xf numFmtId="0" fontId="4" fillId="0" borderId="0" xfId="33" applyFont="1" applyFill="1" applyAlignment="1">
      <alignment horizontal="center" vertical="center"/>
    </xf>
    <xf numFmtId="0" fontId="4" fillId="0" borderId="0" xfId="33" applyFont="1" applyFill="1" applyAlignment="1">
      <alignment vertical="center"/>
    </xf>
    <xf numFmtId="0" fontId="4" fillId="0" borderId="0" xfId="33" applyFont="1" applyAlignment="1"/>
    <xf numFmtId="0" fontId="4" fillId="0" borderId="0" xfId="48" applyFont="1" applyFill="1" applyBorder="1" applyAlignment="1">
      <alignment horizontal="center" vertical="center"/>
    </xf>
    <xf numFmtId="168" fontId="6" fillId="0" borderId="3" xfId="33" applyNumberFormat="1" applyFont="1" applyFill="1" applyBorder="1" applyAlignment="1">
      <alignment vertical="center" wrapText="1"/>
    </xf>
    <xf numFmtId="0" fontId="6" fillId="0" borderId="3" xfId="33" applyFont="1" applyFill="1" applyBorder="1" applyAlignment="1">
      <alignment horizontal="center" vertical="center" textRotation="90" wrapText="1"/>
    </xf>
    <xf numFmtId="0" fontId="6" fillId="0" borderId="3" xfId="33" applyFont="1" applyFill="1" applyBorder="1" applyAlignment="1">
      <alignment horizontal="center" vertical="center"/>
    </xf>
    <xf numFmtId="1" fontId="6" fillId="0" borderId="3" xfId="33" applyNumberFormat="1" applyFont="1" applyFill="1" applyBorder="1" applyAlignment="1">
      <alignment horizontal="center" vertical="center" wrapText="1"/>
    </xf>
    <xf numFmtId="1" fontId="6" fillId="0" borderId="3" xfId="48" applyNumberFormat="1" applyFont="1" applyFill="1" applyBorder="1" applyAlignment="1">
      <alignment horizontal="center" vertical="center" wrapText="1"/>
    </xf>
    <xf numFmtId="0" fontId="6" fillId="0" borderId="3" xfId="33" applyFont="1" applyFill="1" applyBorder="1" applyAlignment="1">
      <alignment horizontal="right" vertical="center"/>
    </xf>
    <xf numFmtId="49" fontId="6" fillId="0" borderId="3" xfId="33" applyNumberFormat="1" applyFont="1" applyFill="1" applyBorder="1" applyAlignment="1">
      <alignment horizontal="center" vertical="center"/>
    </xf>
    <xf numFmtId="0" fontId="6" fillId="0" borderId="3" xfId="48" applyFont="1" applyFill="1" applyBorder="1" applyAlignment="1">
      <alignment horizontal="left" vertical="center" wrapText="1"/>
    </xf>
    <xf numFmtId="171" fontId="6" fillId="0" borderId="3" xfId="33" applyNumberFormat="1" applyFont="1" applyFill="1" applyBorder="1" applyAlignment="1">
      <alignment horizontal="center" vertical="center" wrapText="1"/>
    </xf>
    <xf numFmtId="171" fontId="6" fillId="0" borderId="3" xfId="33" applyNumberFormat="1" applyFont="1" applyFill="1" applyBorder="1" applyAlignment="1">
      <alignment horizontal="center" vertical="center"/>
    </xf>
    <xf numFmtId="171" fontId="6" fillId="0" borderId="3" xfId="33" applyNumberFormat="1" applyFont="1" applyFill="1" applyBorder="1" applyAlignment="1">
      <alignment vertical="center"/>
    </xf>
    <xf numFmtId="0" fontId="6" fillId="0" borderId="3" xfId="33" applyFont="1" applyFill="1" applyBorder="1" applyAlignment="1">
      <alignment horizontal="left" vertical="center" wrapText="1"/>
    </xf>
    <xf numFmtId="0" fontId="6" fillId="3" borderId="3" xfId="33" applyFont="1" applyFill="1" applyBorder="1" applyAlignment="1">
      <alignment horizontal="left" vertical="center" wrapText="1"/>
    </xf>
    <xf numFmtId="0" fontId="6" fillId="3" borderId="3" xfId="33" applyFont="1" applyFill="1" applyBorder="1" applyAlignment="1">
      <alignment vertical="top" wrapText="1"/>
    </xf>
    <xf numFmtId="0" fontId="7" fillId="0" borderId="3" xfId="33" applyFont="1" applyBorder="1" applyAlignment="1">
      <alignment vertical="top" wrapText="1"/>
    </xf>
    <xf numFmtId="0" fontId="7" fillId="0" borderId="0" xfId="33" applyFont="1" applyAlignment="1">
      <alignment vertical="top" wrapText="1"/>
    </xf>
    <xf numFmtId="0" fontId="6" fillId="0" borderId="3" xfId="48" applyNumberFormat="1" applyFont="1" applyFill="1" applyBorder="1" applyAlignment="1">
      <alignment horizontal="left" vertical="center" wrapText="1"/>
    </xf>
    <xf numFmtId="0" fontId="6" fillId="0" borderId="3" xfId="48" applyFont="1" applyBorder="1" applyAlignment="1">
      <alignment horizontal="left" vertical="center" wrapText="1"/>
    </xf>
    <xf numFmtId="171" fontId="6" fillId="0" borderId="4" xfId="33" applyNumberFormat="1" applyFont="1" applyFill="1" applyBorder="1" applyAlignment="1">
      <alignment horizontal="center" vertical="center"/>
    </xf>
    <xf numFmtId="49" fontId="6" fillId="0" borderId="13" xfId="33" applyNumberFormat="1" applyFont="1" applyFill="1" applyBorder="1" applyAlignment="1">
      <alignment horizontal="center" vertical="center"/>
    </xf>
    <xf numFmtId="0" fontId="6" fillId="0" borderId="0" xfId="33" applyFont="1" applyFill="1" applyBorder="1" applyAlignment="1">
      <alignment horizontal="left" vertical="center" wrapText="1"/>
    </xf>
    <xf numFmtId="49" fontId="6" fillId="0" borderId="14" xfId="33" applyNumberFormat="1" applyFont="1" applyFill="1" applyBorder="1" applyAlignment="1">
      <alignment horizontal="center" vertical="center"/>
    </xf>
    <xf numFmtId="49" fontId="6" fillId="0" borderId="5" xfId="33" applyNumberFormat="1" applyFont="1" applyFill="1" applyBorder="1" applyAlignment="1">
      <alignment horizontal="center" vertical="center"/>
    </xf>
    <xf numFmtId="172" fontId="6" fillId="0" borderId="3" xfId="33" applyNumberFormat="1" applyFont="1" applyFill="1" applyBorder="1" applyAlignment="1">
      <alignment horizontal="center" vertical="center"/>
    </xf>
    <xf numFmtId="168" fontId="4" fillId="0" borderId="0" xfId="33" applyNumberFormat="1" applyFont="1" applyFill="1" applyAlignment="1">
      <alignment vertical="center"/>
    </xf>
    <xf numFmtId="0" fontId="21" fillId="0" borderId="0" xfId="33" applyFont="1" applyFill="1" applyBorder="1" applyAlignment="1">
      <alignment horizontal="center" vertical="center"/>
    </xf>
    <xf numFmtId="0" fontId="21" fillId="0" borderId="0" xfId="33" applyFont="1" applyFill="1" applyAlignment="1">
      <alignment horizontal="center" vertical="center"/>
    </xf>
    <xf numFmtId="0" fontId="21" fillId="0" borderId="0" xfId="48" applyFont="1" applyFill="1" applyBorder="1" applyAlignment="1">
      <alignment vertical="center" wrapText="1"/>
    </xf>
    <xf numFmtId="0" fontId="4" fillId="0" borderId="0" xfId="33" applyFont="1" applyFill="1" applyBorder="1" applyAlignment="1">
      <alignment horizontal="center" vertical="center"/>
    </xf>
    <xf numFmtId="0" fontId="4" fillId="0" borderId="0" xfId="48" applyFont="1" applyFill="1" applyBorder="1" applyAlignment="1">
      <alignment horizontal="right" vertical="center" wrapText="1"/>
    </xf>
    <xf numFmtId="0" fontId="4" fillId="0" borderId="0" xfId="48" applyNumberFormat="1" applyFont="1" applyFill="1" applyBorder="1" applyAlignment="1">
      <alignment horizontal="right" vertical="center" wrapText="1"/>
    </xf>
    <xf numFmtId="9" fontId="4" fillId="0" borderId="0" xfId="48" applyNumberFormat="1" applyFont="1" applyFill="1" applyBorder="1" applyAlignment="1">
      <alignment horizontal="right" vertical="center" wrapText="1"/>
    </xf>
    <xf numFmtId="0" fontId="4" fillId="0" borderId="0" xfId="48" applyFont="1" applyFill="1" applyAlignment="1">
      <alignment vertical="center"/>
    </xf>
    <xf numFmtId="4" fontId="4" fillId="4" borderId="3" xfId="49" applyNumberFormat="1" applyFont="1" applyFill="1" applyBorder="1" applyAlignment="1">
      <alignment horizontal="center"/>
    </xf>
    <xf numFmtId="166" fontId="4" fillId="4" borderId="3" xfId="5" applyNumberFormat="1" applyFont="1" applyFill="1" applyBorder="1" applyAlignment="1">
      <alignment horizontal="center"/>
    </xf>
    <xf numFmtId="4" fontId="4" fillId="4" borderId="3" xfId="5" applyNumberFormat="1" applyFont="1" applyFill="1" applyBorder="1" applyAlignment="1">
      <alignment horizontal="center"/>
    </xf>
    <xf numFmtId="0" fontId="23" fillId="0" borderId="3" xfId="48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23" fillId="0" borderId="3" xfId="48" applyFont="1" applyFill="1" applyBorder="1" applyAlignment="1">
      <alignment horizontal="left" vertical="center" wrapText="1"/>
    </xf>
    <xf numFmtId="0" fontId="20" fillId="0" borderId="3" xfId="48" applyNumberFormat="1" applyFont="1" applyFill="1" applyBorder="1" applyAlignment="1">
      <alignment horizontal="left" vertical="center" wrapText="1"/>
    </xf>
    <xf numFmtId="0" fontId="23" fillId="3" borderId="3" xfId="48" applyFont="1" applyFill="1" applyBorder="1" applyAlignment="1">
      <alignment horizontal="left" vertical="center" wrapText="1"/>
    </xf>
    <xf numFmtId="0" fontId="20" fillId="0" borderId="3" xfId="48" applyFont="1" applyFill="1" applyBorder="1" applyAlignment="1">
      <alignment horizontal="left" vertical="center" wrapText="1"/>
    </xf>
    <xf numFmtId="0" fontId="6" fillId="0" borderId="3" xfId="48" applyNumberFormat="1" applyFont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23" fillId="0" borderId="5" xfId="48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4" fillId="0" borderId="3" xfId="52" applyNumberFormat="1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vertical="center" wrapText="1"/>
    </xf>
    <xf numFmtId="0" fontId="0" fillId="0" borderId="3" xfId="0" applyFont="1" applyBorder="1"/>
    <xf numFmtId="0" fontId="4" fillId="0" borderId="3" xfId="0" applyFont="1" applyBorder="1" applyAlignment="1">
      <alignment vertical="center" wrapText="1"/>
    </xf>
    <xf numFmtId="171" fontId="23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71" fontId="22" fillId="0" borderId="3" xfId="0" applyNumberFormat="1" applyFont="1" applyFill="1" applyBorder="1" applyAlignment="1">
      <alignment vertical="center"/>
    </xf>
    <xf numFmtId="171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171" fontId="20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justify" wrapText="1"/>
    </xf>
    <xf numFmtId="0" fontId="7" fillId="0" borderId="3" xfId="0" applyFont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171" fontId="20" fillId="0" borderId="4" xfId="0" applyNumberFormat="1" applyFont="1" applyFill="1" applyBorder="1" applyAlignment="1">
      <alignment horizontal="center" vertical="center"/>
    </xf>
    <xf numFmtId="173" fontId="17" fillId="0" borderId="15" xfId="0" applyNumberFormat="1" applyFont="1" applyBorder="1" applyAlignment="1">
      <alignment horizontal="left" wrapText="1"/>
    </xf>
    <xf numFmtId="4" fontId="4" fillId="0" borderId="3" xfId="49" applyNumberFormat="1" applyFont="1" applyFill="1" applyBorder="1" applyAlignment="1">
      <alignment horizontal="center"/>
    </xf>
    <xf numFmtId="4" fontId="4" fillId="0" borderId="3" xfId="49" applyNumberFormat="1" applyFont="1" applyFill="1" applyBorder="1" applyAlignment="1">
      <alignment horizontal="center" vertical="center" wrapText="1"/>
    </xf>
    <xf numFmtId="166" fontId="4" fillId="0" borderId="3" xfId="5" applyNumberFormat="1" applyFont="1" applyFill="1" applyBorder="1" applyAlignment="1">
      <alignment horizontal="center" vertical="center"/>
    </xf>
    <xf numFmtId="166" fontId="4" fillId="0" borderId="3" xfId="5" applyNumberFormat="1" applyFont="1" applyFill="1" applyBorder="1" applyAlignment="1">
      <alignment horizontal="center"/>
    </xf>
    <xf numFmtId="0" fontId="4" fillId="0" borderId="3" xfId="5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171" fontId="4" fillId="0" borderId="3" xfId="48" applyNumberFormat="1" applyFont="1" applyFill="1" applyBorder="1" applyAlignment="1">
      <alignment horizontal="center" vertical="center" wrapText="1"/>
    </xf>
    <xf numFmtId="4" fontId="4" fillId="0" borderId="3" xfId="48" applyNumberFormat="1" applyFont="1" applyFill="1" applyBorder="1" applyAlignment="1">
      <alignment horizontal="center" vertical="center" wrapText="1"/>
    </xf>
    <xf numFmtId="171" fontId="16" fillId="0" borderId="3" xfId="52" applyNumberFormat="1" applyFont="1" applyFill="1" applyBorder="1" applyAlignment="1">
      <alignment horizontal="center" vertical="center"/>
    </xf>
    <xf numFmtId="171" fontId="4" fillId="0" borderId="3" xfId="52" applyNumberFormat="1" applyFont="1" applyFill="1" applyBorder="1" applyAlignment="1">
      <alignment horizontal="center" vertical="center"/>
    </xf>
    <xf numFmtId="170" fontId="4" fillId="0" borderId="3" xfId="5" applyNumberFormat="1" applyFont="1" applyFill="1" applyBorder="1" applyAlignment="1">
      <alignment horizontal="center" vertical="center" wrapText="1"/>
    </xf>
    <xf numFmtId="169" fontId="4" fillId="0" borderId="3" xfId="5" applyNumberFormat="1" applyFont="1" applyFill="1" applyBorder="1" applyAlignment="1">
      <alignment horizontal="center" vertical="center"/>
    </xf>
    <xf numFmtId="171" fontId="5" fillId="0" borderId="3" xfId="0" applyNumberFormat="1" applyFont="1" applyFill="1" applyBorder="1" applyAlignment="1">
      <alignment horizontal="center"/>
    </xf>
    <xf numFmtId="4" fontId="4" fillId="0" borderId="3" xfId="5" applyNumberFormat="1" applyFont="1" applyFill="1" applyBorder="1" applyAlignment="1">
      <alignment horizontal="center" vertical="center" wrapText="1"/>
    </xf>
    <xf numFmtId="171" fontId="16" fillId="0" borderId="3" xfId="5" applyNumberFormat="1" applyFont="1" applyFill="1" applyBorder="1" applyAlignment="1">
      <alignment horizontal="center" vertical="center"/>
    </xf>
    <xf numFmtId="169" fontId="24" fillId="0" borderId="3" xfId="5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horizontal="left" wrapText="1"/>
    </xf>
    <xf numFmtId="0" fontId="4" fillId="0" borderId="0" xfId="5" applyFont="1" applyAlignment="1">
      <alignment horizontal="center" wrapText="1"/>
    </xf>
    <xf numFmtId="49" fontId="4" fillId="0" borderId="3" xfId="49" applyNumberFormat="1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/>
    </xf>
    <xf numFmtId="0" fontId="4" fillId="0" borderId="3" xfId="5" applyFont="1" applyFill="1" applyBorder="1" applyAlignment="1">
      <alignment horizontal="center" vertical="center" wrapText="1"/>
    </xf>
    <xf numFmtId="0" fontId="10" fillId="0" borderId="0" xfId="48" applyFont="1" applyFill="1" applyBorder="1" applyAlignment="1">
      <alignment horizontal="center" vertical="center" wrapText="1"/>
    </xf>
    <xf numFmtId="0" fontId="6" fillId="0" borderId="3" xfId="33" applyFont="1" applyFill="1" applyBorder="1" applyAlignment="1">
      <alignment horizontal="center" vertical="center"/>
    </xf>
    <xf numFmtId="0" fontId="6" fillId="0" borderId="3" xfId="48" applyFont="1" applyFill="1" applyBorder="1" applyAlignment="1">
      <alignment horizontal="center" vertical="center" wrapText="1"/>
    </xf>
    <xf numFmtId="168" fontId="20" fillId="0" borderId="3" xfId="33" applyNumberFormat="1" applyFont="1" applyFill="1" applyBorder="1" applyAlignment="1">
      <alignment horizontal="center" vertical="center" wrapText="1"/>
    </xf>
    <xf numFmtId="168" fontId="20" fillId="0" borderId="8" xfId="33" applyNumberFormat="1" applyFont="1" applyFill="1" applyBorder="1" applyAlignment="1">
      <alignment horizontal="center" vertical="center" wrapText="1"/>
    </xf>
    <xf numFmtId="168" fontId="20" fillId="0" borderId="7" xfId="33" applyNumberFormat="1" applyFont="1" applyFill="1" applyBorder="1" applyAlignment="1">
      <alignment horizontal="center" vertical="center" wrapText="1"/>
    </xf>
    <xf numFmtId="0" fontId="11" fillId="0" borderId="10" xfId="33" applyFont="1" applyFill="1" applyBorder="1" applyAlignment="1">
      <alignment horizontal="center" vertical="center" wrapText="1"/>
    </xf>
    <xf numFmtId="0" fontId="11" fillId="0" borderId="9" xfId="33" applyFont="1" applyFill="1" applyBorder="1" applyAlignment="1">
      <alignment horizontal="center" vertical="center" wrapText="1"/>
    </xf>
    <xf numFmtId="0" fontId="6" fillId="0" borderId="5" xfId="33" applyFont="1" applyFill="1" applyBorder="1" applyAlignment="1">
      <alignment horizontal="center" vertical="center" textRotation="90" wrapText="1"/>
    </xf>
    <xf numFmtId="0" fontId="6" fillId="0" borderId="6" xfId="33" applyFont="1" applyFill="1" applyBorder="1" applyAlignment="1">
      <alignment horizontal="center" vertical="center" textRotation="90" wrapText="1"/>
    </xf>
    <xf numFmtId="0" fontId="6" fillId="0" borderId="1" xfId="33" applyFont="1" applyFill="1" applyBorder="1" applyAlignment="1">
      <alignment horizontal="center" vertical="center"/>
    </xf>
    <xf numFmtId="0" fontId="6" fillId="0" borderId="2" xfId="33" applyFont="1" applyFill="1" applyBorder="1" applyAlignment="1">
      <alignment horizontal="center" vertical="center"/>
    </xf>
    <xf numFmtId="0" fontId="6" fillId="0" borderId="4" xfId="33" applyFont="1" applyFill="1" applyBorder="1" applyAlignment="1">
      <alignment horizontal="center" vertical="center"/>
    </xf>
    <xf numFmtId="0" fontId="6" fillId="0" borderId="5" xfId="33" applyFont="1" applyFill="1" applyBorder="1" applyAlignment="1">
      <alignment horizontal="center" vertical="center"/>
    </xf>
    <xf numFmtId="0" fontId="11" fillId="0" borderId="6" xfId="33" applyFont="1" applyFill="1" applyBorder="1" applyAlignment="1">
      <alignment horizontal="center" vertical="center"/>
    </xf>
    <xf numFmtId="0" fontId="6" fillId="0" borderId="5" xfId="33" applyFont="1" applyFill="1" applyBorder="1" applyAlignment="1">
      <alignment horizontal="center" vertical="center" wrapText="1"/>
    </xf>
    <xf numFmtId="4" fontId="4" fillId="0" borderId="3" xfId="5" applyNumberFormat="1" applyFont="1" applyFill="1" applyBorder="1" applyAlignment="1">
      <alignment horizontal="center"/>
    </xf>
    <xf numFmtId="168" fontId="4" fillId="0" borderId="3" xfId="5" applyNumberFormat="1" applyFont="1" applyFill="1" applyBorder="1" applyAlignment="1">
      <alignment horizontal="center"/>
    </xf>
    <xf numFmtId="166" fontId="4" fillId="0" borderId="3" xfId="5" applyNumberFormat="1" applyFont="1" applyFill="1" applyBorder="1" applyAlignment="1">
      <alignment horizontal="center"/>
    </xf>
    <xf numFmtId="0" fontId="4" fillId="0" borderId="3" xfId="5" applyFont="1" applyBorder="1" applyAlignment="1">
      <alignment horizontal="center" wrapText="1"/>
    </xf>
    <xf numFmtId="168" fontId="4" fillId="0" borderId="8" xfId="5" applyNumberFormat="1" applyFont="1" applyFill="1" applyBorder="1" applyAlignment="1">
      <alignment horizontal="center"/>
    </xf>
    <xf numFmtId="168" fontId="4" fillId="0" borderId="7" xfId="5" applyNumberFormat="1" applyFont="1" applyFill="1" applyBorder="1" applyAlignment="1">
      <alignment horizontal="center"/>
    </xf>
    <xf numFmtId="168" fontId="4" fillId="0" borderId="16" xfId="5" applyNumberFormat="1" applyFont="1" applyFill="1" applyBorder="1" applyAlignment="1">
      <alignment horizontal="center"/>
    </xf>
    <xf numFmtId="168" fontId="4" fillId="0" borderId="17" xfId="5" applyNumberFormat="1" applyFont="1" applyFill="1" applyBorder="1" applyAlignment="1">
      <alignment horizontal="center"/>
    </xf>
    <xf numFmtId="168" fontId="4" fillId="0" borderId="10" xfId="5" applyNumberFormat="1" applyFont="1" applyFill="1" applyBorder="1" applyAlignment="1">
      <alignment horizontal="center"/>
    </xf>
    <xf numFmtId="168" fontId="4" fillId="0" borderId="9" xfId="5" applyNumberFormat="1" applyFont="1" applyFill="1" applyBorder="1" applyAlignment="1">
      <alignment horizontal="center"/>
    </xf>
    <xf numFmtId="0" fontId="4" fillId="0" borderId="0" xfId="5" applyFont="1" applyFill="1" applyAlignment="1">
      <alignment horizont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wrapText="1"/>
    </xf>
    <xf numFmtId="0" fontId="4" fillId="0" borderId="3" xfId="5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0" fontId="6" fillId="0" borderId="0" xfId="5" applyFont="1" applyAlignment="1">
      <alignment horizontal="left"/>
    </xf>
    <xf numFmtId="0" fontId="4" fillId="0" borderId="0" xfId="5" applyFont="1" applyAlignment="1">
      <alignment horizontal="left" vertical="center"/>
    </xf>
    <xf numFmtId="0" fontId="4" fillId="0" borderId="0" xfId="5" applyFont="1" applyAlignment="1">
      <alignment horizontal="left" vertical="center" wrapText="1"/>
    </xf>
    <xf numFmtId="0" fontId="4" fillId="0" borderId="0" xfId="5" applyFont="1" applyAlignment="1">
      <alignment horizontal="center" vertical="center" wrapText="1"/>
    </xf>
    <xf numFmtId="0" fontId="4" fillId="0" borderId="3" xfId="5" applyFont="1" applyBorder="1" applyAlignment="1">
      <alignment horizontal="center" vertical="center"/>
    </xf>
    <xf numFmtId="0" fontId="4" fillId="0" borderId="3" xfId="48" applyFont="1" applyBorder="1" applyAlignment="1">
      <alignment horizontal="center" vertical="center" wrapText="1"/>
    </xf>
    <xf numFmtId="0" fontId="4" fillId="0" borderId="3" xfId="48" applyFont="1" applyFill="1" applyBorder="1" applyAlignment="1">
      <alignment horizontal="center" vertical="center" wrapText="1"/>
    </xf>
  </cellXfs>
  <cellStyles count="53">
    <cellStyle name="Excel Built-in Обычный 2" xfId="10"/>
    <cellStyle name="Обычный" xfId="0" builtinId="0"/>
    <cellStyle name="Обычный 10" xfId="11"/>
    <cellStyle name="Обычный 11" xfId="5"/>
    <cellStyle name="Обычный 2" xfId="1"/>
    <cellStyle name="Обычный 2 10" xfId="12"/>
    <cellStyle name="Обычный 2 10 2" xfId="51"/>
    <cellStyle name="Обычный 2 11" xfId="4"/>
    <cellStyle name="Обычный 2 12" xfId="13"/>
    <cellStyle name="Обычный 2 13" xfId="14"/>
    <cellStyle name="Обычный 2 14" xfId="15"/>
    <cellStyle name="Обычный 2 15" xfId="16"/>
    <cellStyle name="Обычный 2 16" xfId="17"/>
    <cellStyle name="Обычный 2 17" xfId="18"/>
    <cellStyle name="Обычный 2 18" xfId="19"/>
    <cellStyle name="Обычный 2 2" xfId="2"/>
    <cellStyle name="Обычный 2 2 2" xfId="3"/>
    <cellStyle name="Обычный 2 2 2 2" xfId="20"/>
    <cellStyle name="Обычный 2 2 3" xfId="21"/>
    <cellStyle name="Обычный 2 2 4" xfId="9"/>
    <cellStyle name="Обычный 2 2_3.Нормативы отчислений от акцизов" xfId="22"/>
    <cellStyle name="Обычный 2 3" xfId="23"/>
    <cellStyle name="Обычный 2 3 2" xfId="24"/>
    <cellStyle name="Обычный 2 3_3.Нормативы отчислений от акцизов" xfId="25"/>
    <cellStyle name="Обычный 2 4" xfId="26"/>
    <cellStyle name="Обычный 2 5" xfId="6"/>
    <cellStyle name="Обычный 2 6" xfId="7"/>
    <cellStyle name="Обычный 2 7" xfId="27"/>
    <cellStyle name="Обычный 2 8" xfId="28"/>
    <cellStyle name="Обычный 2 9" xfId="29"/>
    <cellStyle name="Обычный 2 9 2" xfId="50"/>
    <cellStyle name="Обычный 2_2015 Предложения по сокращению 02.03.15" xfId="30"/>
    <cellStyle name="Обычный 3" xfId="31"/>
    <cellStyle name="Обычный 3 2" xfId="32"/>
    <cellStyle name="Обычный 4" xfId="33"/>
    <cellStyle name="Обычный 4 2" xfId="34"/>
    <cellStyle name="Обычный 5" xfId="35"/>
    <cellStyle name="Обычный 6" xfId="36"/>
    <cellStyle name="Обычный 7" xfId="37"/>
    <cellStyle name="Обычный 8" xfId="38"/>
    <cellStyle name="Обычный 9" xfId="39"/>
    <cellStyle name="Обычный_Источники (приложение 10)" xfId="52"/>
    <cellStyle name="Обычный_Лист1" xfId="48"/>
    <cellStyle name="Обычный_Лист2" xfId="49"/>
    <cellStyle name="Финансовый 2" xfId="40"/>
    <cellStyle name="Финансовый 2 2" xfId="41"/>
    <cellStyle name="Финансовый 2 3" xfId="42"/>
    <cellStyle name="Финансовый 2 4" xfId="43"/>
    <cellStyle name="Финансовый 3" xfId="44"/>
    <cellStyle name="Финансовый 4" xfId="8"/>
    <cellStyle name="Финансовый 4 2" xfId="47"/>
    <cellStyle name="Финансовый 4 3" xfId="46"/>
    <cellStyle name="Элементы осей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3"/>
  <sheetViews>
    <sheetView view="pageBreakPreview" topLeftCell="A26" zoomScaleSheetLayoutView="100" workbookViewId="0">
      <selection activeCell="N21" sqref="N21"/>
    </sheetView>
  </sheetViews>
  <sheetFormatPr defaultRowHeight="18.75"/>
  <cols>
    <col min="1" max="1" width="1.42578125" style="1" customWidth="1"/>
    <col min="2" max="2" width="35.5703125" style="1" customWidth="1"/>
    <col min="3" max="3" width="59.5703125" style="29" customWidth="1"/>
    <col min="4" max="4" width="19.85546875" style="1" customWidth="1"/>
    <col min="5" max="5" width="19.5703125" style="1" customWidth="1"/>
    <col min="6" max="6" width="12.5703125" style="1" customWidth="1"/>
    <col min="7" max="256" width="9.140625" style="1"/>
    <col min="257" max="257" width="1.42578125" style="1" customWidth="1"/>
    <col min="258" max="258" width="35.5703125" style="1" customWidth="1"/>
    <col min="259" max="259" width="59.5703125" style="1" customWidth="1"/>
    <col min="260" max="260" width="19.85546875" style="1" customWidth="1"/>
    <col min="261" max="261" width="19.5703125" style="1" customWidth="1"/>
    <col min="262" max="262" width="12.5703125" style="1" customWidth="1"/>
    <col min="263" max="512" width="9.140625" style="1"/>
    <col min="513" max="513" width="1.42578125" style="1" customWidth="1"/>
    <col min="514" max="514" width="35.5703125" style="1" customWidth="1"/>
    <col min="515" max="515" width="59.5703125" style="1" customWidth="1"/>
    <col min="516" max="516" width="19.85546875" style="1" customWidth="1"/>
    <col min="517" max="517" width="19.5703125" style="1" customWidth="1"/>
    <col min="518" max="518" width="12.5703125" style="1" customWidth="1"/>
    <col min="519" max="768" width="9.140625" style="1"/>
    <col min="769" max="769" width="1.42578125" style="1" customWidth="1"/>
    <col min="770" max="770" width="35.5703125" style="1" customWidth="1"/>
    <col min="771" max="771" width="59.5703125" style="1" customWidth="1"/>
    <col min="772" max="772" width="19.85546875" style="1" customWidth="1"/>
    <col min="773" max="773" width="19.5703125" style="1" customWidth="1"/>
    <col min="774" max="774" width="12.5703125" style="1" customWidth="1"/>
    <col min="775" max="1024" width="9.140625" style="1"/>
    <col min="1025" max="1025" width="1.42578125" style="1" customWidth="1"/>
    <col min="1026" max="1026" width="35.5703125" style="1" customWidth="1"/>
    <col min="1027" max="1027" width="59.5703125" style="1" customWidth="1"/>
    <col min="1028" max="1028" width="19.85546875" style="1" customWidth="1"/>
    <col min="1029" max="1029" width="19.5703125" style="1" customWidth="1"/>
    <col min="1030" max="1030" width="12.5703125" style="1" customWidth="1"/>
    <col min="1031" max="1280" width="9.140625" style="1"/>
    <col min="1281" max="1281" width="1.42578125" style="1" customWidth="1"/>
    <col min="1282" max="1282" width="35.5703125" style="1" customWidth="1"/>
    <col min="1283" max="1283" width="59.5703125" style="1" customWidth="1"/>
    <col min="1284" max="1284" width="19.85546875" style="1" customWidth="1"/>
    <col min="1285" max="1285" width="19.5703125" style="1" customWidth="1"/>
    <col min="1286" max="1286" width="12.5703125" style="1" customWidth="1"/>
    <col min="1287" max="1536" width="9.140625" style="1"/>
    <col min="1537" max="1537" width="1.42578125" style="1" customWidth="1"/>
    <col min="1538" max="1538" width="35.5703125" style="1" customWidth="1"/>
    <col min="1539" max="1539" width="59.5703125" style="1" customWidth="1"/>
    <col min="1540" max="1540" width="19.85546875" style="1" customWidth="1"/>
    <col min="1541" max="1541" width="19.5703125" style="1" customWidth="1"/>
    <col min="1542" max="1542" width="12.5703125" style="1" customWidth="1"/>
    <col min="1543" max="1792" width="9.140625" style="1"/>
    <col min="1793" max="1793" width="1.42578125" style="1" customWidth="1"/>
    <col min="1794" max="1794" width="35.5703125" style="1" customWidth="1"/>
    <col min="1795" max="1795" width="59.5703125" style="1" customWidth="1"/>
    <col min="1796" max="1796" width="19.85546875" style="1" customWidth="1"/>
    <col min="1797" max="1797" width="19.5703125" style="1" customWidth="1"/>
    <col min="1798" max="1798" width="12.5703125" style="1" customWidth="1"/>
    <col min="1799" max="2048" width="9.140625" style="1"/>
    <col min="2049" max="2049" width="1.42578125" style="1" customWidth="1"/>
    <col min="2050" max="2050" width="35.5703125" style="1" customWidth="1"/>
    <col min="2051" max="2051" width="59.5703125" style="1" customWidth="1"/>
    <col min="2052" max="2052" width="19.85546875" style="1" customWidth="1"/>
    <col min="2053" max="2053" width="19.5703125" style="1" customWidth="1"/>
    <col min="2054" max="2054" width="12.5703125" style="1" customWidth="1"/>
    <col min="2055" max="2304" width="9.140625" style="1"/>
    <col min="2305" max="2305" width="1.42578125" style="1" customWidth="1"/>
    <col min="2306" max="2306" width="35.5703125" style="1" customWidth="1"/>
    <col min="2307" max="2307" width="59.5703125" style="1" customWidth="1"/>
    <col min="2308" max="2308" width="19.85546875" style="1" customWidth="1"/>
    <col min="2309" max="2309" width="19.5703125" style="1" customWidth="1"/>
    <col min="2310" max="2310" width="12.5703125" style="1" customWidth="1"/>
    <col min="2311" max="2560" width="9.140625" style="1"/>
    <col min="2561" max="2561" width="1.42578125" style="1" customWidth="1"/>
    <col min="2562" max="2562" width="35.5703125" style="1" customWidth="1"/>
    <col min="2563" max="2563" width="59.5703125" style="1" customWidth="1"/>
    <col min="2564" max="2564" width="19.85546875" style="1" customWidth="1"/>
    <col min="2565" max="2565" width="19.5703125" style="1" customWidth="1"/>
    <col min="2566" max="2566" width="12.5703125" style="1" customWidth="1"/>
    <col min="2567" max="2816" width="9.140625" style="1"/>
    <col min="2817" max="2817" width="1.42578125" style="1" customWidth="1"/>
    <col min="2818" max="2818" width="35.5703125" style="1" customWidth="1"/>
    <col min="2819" max="2819" width="59.5703125" style="1" customWidth="1"/>
    <col min="2820" max="2820" width="19.85546875" style="1" customWidth="1"/>
    <col min="2821" max="2821" width="19.5703125" style="1" customWidth="1"/>
    <col min="2822" max="2822" width="12.5703125" style="1" customWidth="1"/>
    <col min="2823" max="3072" width="9.140625" style="1"/>
    <col min="3073" max="3073" width="1.42578125" style="1" customWidth="1"/>
    <col min="3074" max="3074" width="35.5703125" style="1" customWidth="1"/>
    <col min="3075" max="3075" width="59.5703125" style="1" customWidth="1"/>
    <col min="3076" max="3076" width="19.85546875" style="1" customWidth="1"/>
    <col min="3077" max="3077" width="19.5703125" style="1" customWidth="1"/>
    <col min="3078" max="3078" width="12.5703125" style="1" customWidth="1"/>
    <col min="3079" max="3328" width="9.140625" style="1"/>
    <col min="3329" max="3329" width="1.42578125" style="1" customWidth="1"/>
    <col min="3330" max="3330" width="35.5703125" style="1" customWidth="1"/>
    <col min="3331" max="3331" width="59.5703125" style="1" customWidth="1"/>
    <col min="3332" max="3332" width="19.85546875" style="1" customWidth="1"/>
    <col min="3333" max="3333" width="19.5703125" style="1" customWidth="1"/>
    <col min="3334" max="3334" width="12.5703125" style="1" customWidth="1"/>
    <col min="3335" max="3584" width="9.140625" style="1"/>
    <col min="3585" max="3585" width="1.42578125" style="1" customWidth="1"/>
    <col min="3586" max="3586" width="35.5703125" style="1" customWidth="1"/>
    <col min="3587" max="3587" width="59.5703125" style="1" customWidth="1"/>
    <col min="3588" max="3588" width="19.85546875" style="1" customWidth="1"/>
    <col min="3589" max="3589" width="19.5703125" style="1" customWidth="1"/>
    <col min="3590" max="3590" width="12.5703125" style="1" customWidth="1"/>
    <col min="3591" max="3840" width="9.140625" style="1"/>
    <col min="3841" max="3841" width="1.42578125" style="1" customWidth="1"/>
    <col min="3842" max="3842" width="35.5703125" style="1" customWidth="1"/>
    <col min="3843" max="3843" width="59.5703125" style="1" customWidth="1"/>
    <col min="3844" max="3844" width="19.85546875" style="1" customWidth="1"/>
    <col min="3845" max="3845" width="19.5703125" style="1" customWidth="1"/>
    <col min="3846" max="3846" width="12.5703125" style="1" customWidth="1"/>
    <col min="3847" max="4096" width="9.140625" style="1"/>
    <col min="4097" max="4097" width="1.42578125" style="1" customWidth="1"/>
    <col min="4098" max="4098" width="35.5703125" style="1" customWidth="1"/>
    <col min="4099" max="4099" width="59.5703125" style="1" customWidth="1"/>
    <col min="4100" max="4100" width="19.85546875" style="1" customWidth="1"/>
    <col min="4101" max="4101" width="19.5703125" style="1" customWidth="1"/>
    <col min="4102" max="4102" width="12.5703125" style="1" customWidth="1"/>
    <col min="4103" max="4352" width="9.140625" style="1"/>
    <col min="4353" max="4353" width="1.42578125" style="1" customWidth="1"/>
    <col min="4354" max="4354" width="35.5703125" style="1" customWidth="1"/>
    <col min="4355" max="4355" width="59.5703125" style="1" customWidth="1"/>
    <col min="4356" max="4356" width="19.85546875" style="1" customWidth="1"/>
    <col min="4357" max="4357" width="19.5703125" style="1" customWidth="1"/>
    <col min="4358" max="4358" width="12.5703125" style="1" customWidth="1"/>
    <col min="4359" max="4608" width="9.140625" style="1"/>
    <col min="4609" max="4609" width="1.42578125" style="1" customWidth="1"/>
    <col min="4610" max="4610" width="35.5703125" style="1" customWidth="1"/>
    <col min="4611" max="4611" width="59.5703125" style="1" customWidth="1"/>
    <col min="4612" max="4612" width="19.85546875" style="1" customWidth="1"/>
    <col min="4613" max="4613" width="19.5703125" style="1" customWidth="1"/>
    <col min="4614" max="4614" width="12.5703125" style="1" customWidth="1"/>
    <col min="4615" max="4864" width="9.140625" style="1"/>
    <col min="4865" max="4865" width="1.42578125" style="1" customWidth="1"/>
    <col min="4866" max="4866" width="35.5703125" style="1" customWidth="1"/>
    <col min="4867" max="4867" width="59.5703125" style="1" customWidth="1"/>
    <col min="4868" max="4868" width="19.85546875" style="1" customWidth="1"/>
    <col min="4869" max="4869" width="19.5703125" style="1" customWidth="1"/>
    <col min="4870" max="4870" width="12.5703125" style="1" customWidth="1"/>
    <col min="4871" max="5120" width="9.140625" style="1"/>
    <col min="5121" max="5121" width="1.42578125" style="1" customWidth="1"/>
    <col min="5122" max="5122" width="35.5703125" style="1" customWidth="1"/>
    <col min="5123" max="5123" width="59.5703125" style="1" customWidth="1"/>
    <col min="5124" max="5124" width="19.85546875" style="1" customWidth="1"/>
    <col min="5125" max="5125" width="19.5703125" style="1" customWidth="1"/>
    <col min="5126" max="5126" width="12.5703125" style="1" customWidth="1"/>
    <col min="5127" max="5376" width="9.140625" style="1"/>
    <col min="5377" max="5377" width="1.42578125" style="1" customWidth="1"/>
    <col min="5378" max="5378" width="35.5703125" style="1" customWidth="1"/>
    <col min="5379" max="5379" width="59.5703125" style="1" customWidth="1"/>
    <col min="5380" max="5380" width="19.85546875" style="1" customWidth="1"/>
    <col min="5381" max="5381" width="19.5703125" style="1" customWidth="1"/>
    <col min="5382" max="5382" width="12.5703125" style="1" customWidth="1"/>
    <col min="5383" max="5632" width="9.140625" style="1"/>
    <col min="5633" max="5633" width="1.42578125" style="1" customWidth="1"/>
    <col min="5634" max="5634" width="35.5703125" style="1" customWidth="1"/>
    <col min="5635" max="5635" width="59.5703125" style="1" customWidth="1"/>
    <col min="5636" max="5636" width="19.85546875" style="1" customWidth="1"/>
    <col min="5637" max="5637" width="19.5703125" style="1" customWidth="1"/>
    <col min="5638" max="5638" width="12.5703125" style="1" customWidth="1"/>
    <col min="5639" max="5888" width="9.140625" style="1"/>
    <col min="5889" max="5889" width="1.42578125" style="1" customWidth="1"/>
    <col min="5890" max="5890" width="35.5703125" style="1" customWidth="1"/>
    <col min="5891" max="5891" width="59.5703125" style="1" customWidth="1"/>
    <col min="5892" max="5892" width="19.85546875" style="1" customWidth="1"/>
    <col min="5893" max="5893" width="19.5703125" style="1" customWidth="1"/>
    <col min="5894" max="5894" width="12.5703125" style="1" customWidth="1"/>
    <col min="5895" max="6144" width="9.140625" style="1"/>
    <col min="6145" max="6145" width="1.42578125" style="1" customWidth="1"/>
    <col min="6146" max="6146" width="35.5703125" style="1" customWidth="1"/>
    <col min="6147" max="6147" width="59.5703125" style="1" customWidth="1"/>
    <col min="6148" max="6148" width="19.85546875" style="1" customWidth="1"/>
    <col min="6149" max="6149" width="19.5703125" style="1" customWidth="1"/>
    <col min="6150" max="6150" width="12.5703125" style="1" customWidth="1"/>
    <col min="6151" max="6400" width="9.140625" style="1"/>
    <col min="6401" max="6401" width="1.42578125" style="1" customWidth="1"/>
    <col min="6402" max="6402" width="35.5703125" style="1" customWidth="1"/>
    <col min="6403" max="6403" width="59.5703125" style="1" customWidth="1"/>
    <col min="6404" max="6404" width="19.85546875" style="1" customWidth="1"/>
    <col min="6405" max="6405" width="19.5703125" style="1" customWidth="1"/>
    <col min="6406" max="6406" width="12.5703125" style="1" customWidth="1"/>
    <col min="6407" max="6656" width="9.140625" style="1"/>
    <col min="6657" max="6657" width="1.42578125" style="1" customWidth="1"/>
    <col min="6658" max="6658" width="35.5703125" style="1" customWidth="1"/>
    <col min="6659" max="6659" width="59.5703125" style="1" customWidth="1"/>
    <col min="6660" max="6660" width="19.85546875" style="1" customWidth="1"/>
    <col min="6661" max="6661" width="19.5703125" style="1" customWidth="1"/>
    <col min="6662" max="6662" width="12.5703125" style="1" customWidth="1"/>
    <col min="6663" max="6912" width="9.140625" style="1"/>
    <col min="6913" max="6913" width="1.42578125" style="1" customWidth="1"/>
    <col min="6914" max="6914" width="35.5703125" style="1" customWidth="1"/>
    <col min="6915" max="6915" width="59.5703125" style="1" customWidth="1"/>
    <col min="6916" max="6916" width="19.85546875" style="1" customWidth="1"/>
    <col min="6917" max="6917" width="19.5703125" style="1" customWidth="1"/>
    <col min="6918" max="6918" width="12.5703125" style="1" customWidth="1"/>
    <col min="6919" max="7168" width="9.140625" style="1"/>
    <col min="7169" max="7169" width="1.42578125" style="1" customWidth="1"/>
    <col min="7170" max="7170" width="35.5703125" style="1" customWidth="1"/>
    <col min="7171" max="7171" width="59.5703125" style="1" customWidth="1"/>
    <col min="7172" max="7172" width="19.85546875" style="1" customWidth="1"/>
    <col min="7173" max="7173" width="19.5703125" style="1" customWidth="1"/>
    <col min="7174" max="7174" width="12.5703125" style="1" customWidth="1"/>
    <col min="7175" max="7424" width="9.140625" style="1"/>
    <col min="7425" max="7425" width="1.42578125" style="1" customWidth="1"/>
    <col min="7426" max="7426" width="35.5703125" style="1" customWidth="1"/>
    <col min="7427" max="7427" width="59.5703125" style="1" customWidth="1"/>
    <col min="7428" max="7428" width="19.85546875" style="1" customWidth="1"/>
    <col min="7429" max="7429" width="19.5703125" style="1" customWidth="1"/>
    <col min="7430" max="7430" width="12.5703125" style="1" customWidth="1"/>
    <col min="7431" max="7680" width="9.140625" style="1"/>
    <col min="7681" max="7681" width="1.42578125" style="1" customWidth="1"/>
    <col min="7682" max="7682" width="35.5703125" style="1" customWidth="1"/>
    <col min="7683" max="7683" width="59.5703125" style="1" customWidth="1"/>
    <col min="7684" max="7684" width="19.85546875" style="1" customWidth="1"/>
    <col min="7685" max="7685" width="19.5703125" style="1" customWidth="1"/>
    <col min="7686" max="7686" width="12.5703125" style="1" customWidth="1"/>
    <col min="7687" max="7936" width="9.140625" style="1"/>
    <col min="7937" max="7937" width="1.42578125" style="1" customWidth="1"/>
    <col min="7938" max="7938" width="35.5703125" style="1" customWidth="1"/>
    <col min="7939" max="7939" width="59.5703125" style="1" customWidth="1"/>
    <col min="7940" max="7940" width="19.85546875" style="1" customWidth="1"/>
    <col min="7941" max="7941" width="19.5703125" style="1" customWidth="1"/>
    <col min="7942" max="7942" width="12.5703125" style="1" customWidth="1"/>
    <col min="7943" max="8192" width="9.140625" style="1"/>
    <col min="8193" max="8193" width="1.42578125" style="1" customWidth="1"/>
    <col min="8194" max="8194" width="35.5703125" style="1" customWidth="1"/>
    <col min="8195" max="8195" width="59.5703125" style="1" customWidth="1"/>
    <col min="8196" max="8196" width="19.85546875" style="1" customWidth="1"/>
    <col min="8197" max="8197" width="19.5703125" style="1" customWidth="1"/>
    <col min="8198" max="8198" width="12.5703125" style="1" customWidth="1"/>
    <col min="8199" max="8448" width="9.140625" style="1"/>
    <col min="8449" max="8449" width="1.42578125" style="1" customWidth="1"/>
    <col min="8450" max="8450" width="35.5703125" style="1" customWidth="1"/>
    <col min="8451" max="8451" width="59.5703125" style="1" customWidth="1"/>
    <col min="8452" max="8452" width="19.85546875" style="1" customWidth="1"/>
    <col min="8453" max="8453" width="19.5703125" style="1" customWidth="1"/>
    <col min="8454" max="8454" width="12.5703125" style="1" customWidth="1"/>
    <col min="8455" max="8704" width="9.140625" style="1"/>
    <col min="8705" max="8705" width="1.42578125" style="1" customWidth="1"/>
    <col min="8706" max="8706" width="35.5703125" style="1" customWidth="1"/>
    <col min="8707" max="8707" width="59.5703125" style="1" customWidth="1"/>
    <col min="8708" max="8708" width="19.85546875" style="1" customWidth="1"/>
    <col min="8709" max="8709" width="19.5703125" style="1" customWidth="1"/>
    <col min="8710" max="8710" width="12.5703125" style="1" customWidth="1"/>
    <col min="8711" max="8960" width="9.140625" style="1"/>
    <col min="8961" max="8961" width="1.42578125" style="1" customWidth="1"/>
    <col min="8962" max="8962" width="35.5703125" style="1" customWidth="1"/>
    <col min="8963" max="8963" width="59.5703125" style="1" customWidth="1"/>
    <col min="8964" max="8964" width="19.85546875" style="1" customWidth="1"/>
    <col min="8965" max="8965" width="19.5703125" style="1" customWidth="1"/>
    <col min="8966" max="8966" width="12.5703125" style="1" customWidth="1"/>
    <col min="8967" max="9216" width="9.140625" style="1"/>
    <col min="9217" max="9217" width="1.42578125" style="1" customWidth="1"/>
    <col min="9218" max="9218" width="35.5703125" style="1" customWidth="1"/>
    <col min="9219" max="9219" width="59.5703125" style="1" customWidth="1"/>
    <col min="9220" max="9220" width="19.85546875" style="1" customWidth="1"/>
    <col min="9221" max="9221" width="19.5703125" style="1" customWidth="1"/>
    <col min="9222" max="9222" width="12.5703125" style="1" customWidth="1"/>
    <col min="9223" max="9472" width="9.140625" style="1"/>
    <col min="9473" max="9473" width="1.42578125" style="1" customWidth="1"/>
    <col min="9474" max="9474" width="35.5703125" style="1" customWidth="1"/>
    <col min="9475" max="9475" width="59.5703125" style="1" customWidth="1"/>
    <col min="9476" max="9476" width="19.85546875" style="1" customWidth="1"/>
    <col min="9477" max="9477" width="19.5703125" style="1" customWidth="1"/>
    <col min="9478" max="9478" width="12.5703125" style="1" customWidth="1"/>
    <col min="9479" max="9728" width="9.140625" style="1"/>
    <col min="9729" max="9729" width="1.42578125" style="1" customWidth="1"/>
    <col min="9730" max="9730" width="35.5703125" style="1" customWidth="1"/>
    <col min="9731" max="9731" width="59.5703125" style="1" customWidth="1"/>
    <col min="9732" max="9732" width="19.85546875" style="1" customWidth="1"/>
    <col min="9733" max="9733" width="19.5703125" style="1" customWidth="1"/>
    <col min="9734" max="9734" width="12.5703125" style="1" customWidth="1"/>
    <col min="9735" max="9984" width="9.140625" style="1"/>
    <col min="9985" max="9985" width="1.42578125" style="1" customWidth="1"/>
    <col min="9986" max="9986" width="35.5703125" style="1" customWidth="1"/>
    <col min="9987" max="9987" width="59.5703125" style="1" customWidth="1"/>
    <col min="9988" max="9988" width="19.85546875" style="1" customWidth="1"/>
    <col min="9989" max="9989" width="19.5703125" style="1" customWidth="1"/>
    <col min="9990" max="9990" width="12.5703125" style="1" customWidth="1"/>
    <col min="9991" max="10240" width="9.140625" style="1"/>
    <col min="10241" max="10241" width="1.42578125" style="1" customWidth="1"/>
    <col min="10242" max="10242" width="35.5703125" style="1" customWidth="1"/>
    <col min="10243" max="10243" width="59.5703125" style="1" customWidth="1"/>
    <col min="10244" max="10244" width="19.85546875" style="1" customWidth="1"/>
    <col min="10245" max="10245" width="19.5703125" style="1" customWidth="1"/>
    <col min="10246" max="10246" width="12.5703125" style="1" customWidth="1"/>
    <col min="10247" max="10496" width="9.140625" style="1"/>
    <col min="10497" max="10497" width="1.42578125" style="1" customWidth="1"/>
    <col min="10498" max="10498" width="35.5703125" style="1" customWidth="1"/>
    <col min="10499" max="10499" width="59.5703125" style="1" customWidth="1"/>
    <col min="10500" max="10500" width="19.85546875" style="1" customWidth="1"/>
    <col min="10501" max="10501" width="19.5703125" style="1" customWidth="1"/>
    <col min="10502" max="10502" width="12.5703125" style="1" customWidth="1"/>
    <col min="10503" max="10752" width="9.140625" style="1"/>
    <col min="10753" max="10753" width="1.42578125" style="1" customWidth="1"/>
    <col min="10754" max="10754" width="35.5703125" style="1" customWidth="1"/>
    <col min="10755" max="10755" width="59.5703125" style="1" customWidth="1"/>
    <col min="10756" max="10756" width="19.85546875" style="1" customWidth="1"/>
    <col min="10757" max="10757" width="19.5703125" style="1" customWidth="1"/>
    <col min="10758" max="10758" width="12.5703125" style="1" customWidth="1"/>
    <col min="10759" max="11008" width="9.140625" style="1"/>
    <col min="11009" max="11009" width="1.42578125" style="1" customWidth="1"/>
    <col min="11010" max="11010" width="35.5703125" style="1" customWidth="1"/>
    <col min="11011" max="11011" width="59.5703125" style="1" customWidth="1"/>
    <col min="11012" max="11012" width="19.85546875" style="1" customWidth="1"/>
    <col min="11013" max="11013" width="19.5703125" style="1" customWidth="1"/>
    <col min="11014" max="11014" width="12.5703125" style="1" customWidth="1"/>
    <col min="11015" max="11264" width="9.140625" style="1"/>
    <col min="11265" max="11265" width="1.42578125" style="1" customWidth="1"/>
    <col min="11266" max="11266" width="35.5703125" style="1" customWidth="1"/>
    <col min="11267" max="11267" width="59.5703125" style="1" customWidth="1"/>
    <col min="11268" max="11268" width="19.85546875" style="1" customWidth="1"/>
    <col min="11269" max="11269" width="19.5703125" style="1" customWidth="1"/>
    <col min="11270" max="11270" width="12.5703125" style="1" customWidth="1"/>
    <col min="11271" max="11520" width="9.140625" style="1"/>
    <col min="11521" max="11521" width="1.42578125" style="1" customWidth="1"/>
    <col min="11522" max="11522" width="35.5703125" style="1" customWidth="1"/>
    <col min="11523" max="11523" width="59.5703125" style="1" customWidth="1"/>
    <col min="11524" max="11524" width="19.85546875" style="1" customWidth="1"/>
    <col min="11525" max="11525" width="19.5703125" style="1" customWidth="1"/>
    <col min="11526" max="11526" width="12.5703125" style="1" customWidth="1"/>
    <col min="11527" max="11776" width="9.140625" style="1"/>
    <col min="11777" max="11777" width="1.42578125" style="1" customWidth="1"/>
    <col min="11778" max="11778" width="35.5703125" style="1" customWidth="1"/>
    <col min="11779" max="11779" width="59.5703125" style="1" customWidth="1"/>
    <col min="11780" max="11780" width="19.85546875" style="1" customWidth="1"/>
    <col min="11781" max="11781" width="19.5703125" style="1" customWidth="1"/>
    <col min="11782" max="11782" width="12.5703125" style="1" customWidth="1"/>
    <col min="11783" max="12032" width="9.140625" style="1"/>
    <col min="12033" max="12033" width="1.42578125" style="1" customWidth="1"/>
    <col min="12034" max="12034" width="35.5703125" style="1" customWidth="1"/>
    <col min="12035" max="12035" width="59.5703125" style="1" customWidth="1"/>
    <col min="12036" max="12036" width="19.85546875" style="1" customWidth="1"/>
    <col min="12037" max="12037" width="19.5703125" style="1" customWidth="1"/>
    <col min="12038" max="12038" width="12.5703125" style="1" customWidth="1"/>
    <col min="12039" max="12288" width="9.140625" style="1"/>
    <col min="12289" max="12289" width="1.42578125" style="1" customWidth="1"/>
    <col min="12290" max="12290" width="35.5703125" style="1" customWidth="1"/>
    <col min="12291" max="12291" width="59.5703125" style="1" customWidth="1"/>
    <col min="12292" max="12292" width="19.85546875" style="1" customWidth="1"/>
    <col min="12293" max="12293" width="19.5703125" style="1" customWidth="1"/>
    <col min="12294" max="12294" width="12.5703125" style="1" customWidth="1"/>
    <col min="12295" max="12544" width="9.140625" style="1"/>
    <col min="12545" max="12545" width="1.42578125" style="1" customWidth="1"/>
    <col min="12546" max="12546" width="35.5703125" style="1" customWidth="1"/>
    <col min="12547" max="12547" width="59.5703125" style="1" customWidth="1"/>
    <col min="12548" max="12548" width="19.85546875" style="1" customWidth="1"/>
    <col min="12549" max="12549" width="19.5703125" style="1" customWidth="1"/>
    <col min="12550" max="12550" width="12.5703125" style="1" customWidth="1"/>
    <col min="12551" max="12800" width="9.140625" style="1"/>
    <col min="12801" max="12801" width="1.42578125" style="1" customWidth="1"/>
    <col min="12802" max="12802" width="35.5703125" style="1" customWidth="1"/>
    <col min="12803" max="12803" width="59.5703125" style="1" customWidth="1"/>
    <col min="12804" max="12804" width="19.85546875" style="1" customWidth="1"/>
    <col min="12805" max="12805" width="19.5703125" style="1" customWidth="1"/>
    <col min="12806" max="12806" width="12.5703125" style="1" customWidth="1"/>
    <col min="12807" max="13056" width="9.140625" style="1"/>
    <col min="13057" max="13057" width="1.42578125" style="1" customWidth="1"/>
    <col min="13058" max="13058" width="35.5703125" style="1" customWidth="1"/>
    <col min="13059" max="13059" width="59.5703125" style="1" customWidth="1"/>
    <col min="13060" max="13060" width="19.85546875" style="1" customWidth="1"/>
    <col min="13061" max="13061" width="19.5703125" style="1" customWidth="1"/>
    <col min="13062" max="13062" width="12.5703125" style="1" customWidth="1"/>
    <col min="13063" max="13312" width="9.140625" style="1"/>
    <col min="13313" max="13313" width="1.42578125" style="1" customWidth="1"/>
    <col min="13314" max="13314" width="35.5703125" style="1" customWidth="1"/>
    <col min="13315" max="13315" width="59.5703125" style="1" customWidth="1"/>
    <col min="13316" max="13316" width="19.85546875" style="1" customWidth="1"/>
    <col min="13317" max="13317" width="19.5703125" style="1" customWidth="1"/>
    <col min="13318" max="13318" width="12.5703125" style="1" customWidth="1"/>
    <col min="13319" max="13568" width="9.140625" style="1"/>
    <col min="13569" max="13569" width="1.42578125" style="1" customWidth="1"/>
    <col min="13570" max="13570" width="35.5703125" style="1" customWidth="1"/>
    <col min="13571" max="13571" width="59.5703125" style="1" customWidth="1"/>
    <col min="13572" max="13572" width="19.85546875" style="1" customWidth="1"/>
    <col min="13573" max="13573" width="19.5703125" style="1" customWidth="1"/>
    <col min="13574" max="13574" width="12.5703125" style="1" customWidth="1"/>
    <col min="13575" max="13824" width="9.140625" style="1"/>
    <col min="13825" max="13825" width="1.42578125" style="1" customWidth="1"/>
    <col min="13826" max="13826" width="35.5703125" style="1" customWidth="1"/>
    <col min="13827" max="13827" width="59.5703125" style="1" customWidth="1"/>
    <col min="13828" max="13828" width="19.85546875" style="1" customWidth="1"/>
    <col min="13829" max="13829" width="19.5703125" style="1" customWidth="1"/>
    <col min="13830" max="13830" width="12.5703125" style="1" customWidth="1"/>
    <col min="13831" max="14080" width="9.140625" style="1"/>
    <col min="14081" max="14081" width="1.42578125" style="1" customWidth="1"/>
    <col min="14082" max="14082" width="35.5703125" style="1" customWidth="1"/>
    <col min="14083" max="14083" width="59.5703125" style="1" customWidth="1"/>
    <col min="14084" max="14084" width="19.85546875" style="1" customWidth="1"/>
    <col min="14085" max="14085" width="19.5703125" style="1" customWidth="1"/>
    <col min="14086" max="14086" width="12.5703125" style="1" customWidth="1"/>
    <col min="14087" max="14336" width="9.140625" style="1"/>
    <col min="14337" max="14337" width="1.42578125" style="1" customWidth="1"/>
    <col min="14338" max="14338" width="35.5703125" style="1" customWidth="1"/>
    <col min="14339" max="14339" width="59.5703125" style="1" customWidth="1"/>
    <col min="14340" max="14340" width="19.85546875" style="1" customWidth="1"/>
    <col min="14341" max="14341" width="19.5703125" style="1" customWidth="1"/>
    <col min="14342" max="14342" width="12.5703125" style="1" customWidth="1"/>
    <col min="14343" max="14592" width="9.140625" style="1"/>
    <col min="14593" max="14593" width="1.42578125" style="1" customWidth="1"/>
    <col min="14594" max="14594" width="35.5703125" style="1" customWidth="1"/>
    <col min="14595" max="14595" width="59.5703125" style="1" customWidth="1"/>
    <col min="14596" max="14596" width="19.85546875" style="1" customWidth="1"/>
    <col min="14597" max="14597" width="19.5703125" style="1" customWidth="1"/>
    <col min="14598" max="14598" width="12.5703125" style="1" customWidth="1"/>
    <col min="14599" max="14848" width="9.140625" style="1"/>
    <col min="14849" max="14849" width="1.42578125" style="1" customWidth="1"/>
    <col min="14850" max="14850" width="35.5703125" style="1" customWidth="1"/>
    <col min="14851" max="14851" width="59.5703125" style="1" customWidth="1"/>
    <col min="14852" max="14852" width="19.85546875" style="1" customWidth="1"/>
    <col min="14853" max="14853" width="19.5703125" style="1" customWidth="1"/>
    <col min="14854" max="14854" width="12.5703125" style="1" customWidth="1"/>
    <col min="14855" max="15104" width="9.140625" style="1"/>
    <col min="15105" max="15105" width="1.42578125" style="1" customWidth="1"/>
    <col min="15106" max="15106" width="35.5703125" style="1" customWidth="1"/>
    <col min="15107" max="15107" width="59.5703125" style="1" customWidth="1"/>
    <col min="15108" max="15108" width="19.85546875" style="1" customWidth="1"/>
    <col min="15109" max="15109" width="19.5703125" style="1" customWidth="1"/>
    <col min="15110" max="15110" width="12.5703125" style="1" customWidth="1"/>
    <col min="15111" max="15360" width="9.140625" style="1"/>
    <col min="15361" max="15361" width="1.42578125" style="1" customWidth="1"/>
    <col min="15362" max="15362" width="35.5703125" style="1" customWidth="1"/>
    <col min="15363" max="15363" width="59.5703125" style="1" customWidth="1"/>
    <col min="15364" max="15364" width="19.85546875" style="1" customWidth="1"/>
    <col min="15365" max="15365" width="19.5703125" style="1" customWidth="1"/>
    <col min="15366" max="15366" width="12.5703125" style="1" customWidth="1"/>
    <col min="15367" max="15616" width="9.140625" style="1"/>
    <col min="15617" max="15617" width="1.42578125" style="1" customWidth="1"/>
    <col min="15618" max="15618" width="35.5703125" style="1" customWidth="1"/>
    <col min="15619" max="15619" width="59.5703125" style="1" customWidth="1"/>
    <col min="15620" max="15620" width="19.85546875" style="1" customWidth="1"/>
    <col min="15621" max="15621" width="19.5703125" style="1" customWidth="1"/>
    <col min="15622" max="15622" width="12.5703125" style="1" customWidth="1"/>
    <col min="15623" max="15872" width="9.140625" style="1"/>
    <col min="15873" max="15873" width="1.42578125" style="1" customWidth="1"/>
    <col min="15874" max="15874" width="35.5703125" style="1" customWidth="1"/>
    <col min="15875" max="15875" width="59.5703125" style="1" customWidth="1"/>
    <col min="15876" max="15876" width="19.85546875" style="1" customWidth="1"/>
    <col min="15877" max="15877" width="19.5703125" style="1" customWidth="1"/>
    <col min="15878" max="15878" width="12.5703125" style="1" customWidth="1"/>
    <col min="15879" max="16128" width="9.140625" style="1"/>
    <col min="16129" max="16129" width="1.42578125" style="1" customWidth="1"/>
    <col min="16130" max="16130" width="35.5703125" style="1" customWidth="1"/>
    <col min="16131" max="16131" width="59.5703125" style="1" customWidth="1"/>
    <col min="16132" max="16132" width="19.85546875" style="1" customWidth="1"/>
    <col min="16133" max="16133" width="19.5703125" style="1" customWidth="1"/>
    <col min="16134" max="16134" width="12.5703125" style="1" customWidth="1"/>
    <col min="16135" max="16384" width="9.140625" style="1"/>
  </cols>
  <sheetData>
    <row r="1" spans="2:8" ht="10.5" hidden="1" customHeight="1">
      <c r="D1" s="135" t="s">
        <v>74</v>
      </c>
      <c r="E1" s="135"/>
      <c r="F1" s="135"/>
    </row>
    <row r="2" spans="2:8" ht="72" customHeight="1">
      <c r="C2" s="1"/>
      <c r="D2" s="135"/>
      <c r="E2" s="135"/>
      <c r="F2" s="135"/>
    </row>
    <row r="3" spans="2:8" ht="18.75" customHeight="1">
      <c r="C3" s="1"/>
      <c r="E3" s="30"/>
      <c r="F3" s="30"/>
    </row>
    <row r="4" spans="2:8" ht="33.75" customHeight="1">
      <c r="B4" s="136" t="s">
        <v>575</v>
      </c>
      <c r="C4" s="136"/>
      <c r="D4" s="136"/>
      <c r="E4" s="136"/>
      <c r="F4" s="136"/>
    </row>
    <row r="5" spans="2:8">
      <c r="B5" s="31"/>
      <c r="C5" s="32"/>
      <c r="D5" s="33"/>
      <c r="E5" s="33"/>
      <c r="F5" s="3" t="s">
        <v>27</v>
      </c>
    </row>
    <row r="6" spans="2:8" ht="19.5" customHeight="1">
      <c r="B6" s="137" t="s">
        <v>75</v>
      </c>
      <c r="C6" s="138" t="s">
        <v>76</v>
      </c>
      <c r="D6" s="139" t="s">
        <v>77</v>
      </c>
      <c r="E6" s="140" t="s">
        <v>78</v>
      </c>
      <c r="F6" s="140"/>
    </row>
    <row r="7" spans="2:8" ht="22.5" customHeight="1">
      <c r="B7" s="137"/>
      <c r="C7" s="138"/>
      <c r="D7" s="139"/>
      <c r="E7" s="141" t="s">
        <v>22</v>
      </c>
      <c r="F7" s="141" t="s">
        <v>19</v>
      </c>
    </row>
    <row r="8" spans="2:8" ht="35.25" customHeight="1">
      <c r="B8" s="137"/>
      <c r="C8" s="138"/>
      <c r="D8" s="139"/>
      <c r="E8" s="141"/>
      <c r="F8" s="141"/>
    </row>
    <row r="9" spans="2:8" s="36" customFormat="1" ht="27.75" customHeight="1">
      <c r="B9" s="34" t="s">
        <v>79</v>
      </c>
      <c r="C9" s="35" t="s">
        <v>80</v>
      </c>
      <c r="D9" s="119">
        <f>D10+D17+D18+D21+D26+D33+D50+D51+D52+D56+D77</f>
        <v>973752252.69999993</v>
      </c>
      <c r="E9" s="119">
        <f>E10+E17+E18+E21+E26+E33+E50+E51+E52+E56+E77</f>
        <v>948364103.49000001</v>
      </c>
      <c r="F9" s="120">
        <f>E9/D9*100</f>
        <v>97.392750657099455</v>
      </c>
      <c r="H9" s="1"/>
    </row>
    <row r="10" spans="2:8" ht="21.75" customHeight="1">
      <c r="B10" s="37" t="s">
        <v>81</v>
      </c>
      <c r="C10" s="35" t="s">
        <v>82</v>
      </c>
      <c r="D10" s="118">
        <v>726021374.33000004</v>
      </c>
      <c r="E10" s="118">
        <v>726021374.33000004</v>
      </c>
      <c r="F10" s="121">
        <f t="shared" ref="F10:F73" si="0">E10/D10*100</f>
        <v>100</v>
      </c>
      <c r="G10" s="38"/>
    </row>
    <row r="11" spans="2:8" ht="39" hidden="1" customHeight="1">
      <c r="B11" s="37" t="s">
        <v>83</v>
      </c>
      <c r="C11" s="39" t="s">
        <v>84</v>
      </c>
      <c r="D11" s="118"/>
      <c r="E11" s="118"/>
      <c r="F11" s="121" t="e">
        <f t="shared" si="0"/>
        <v>#DIV/0!</v>
      </c>
    </row>
    <row r="12" spans="2:8" ht="39.75" hidden="1" customHeight="1">
      <c r="B12" s="37" t="s">
        <v>85</v>
      </c>
      <c r="C12" s="39" t="s">
        <v>86</v>
      </c>
      <c r="D12" s="118"/>
      <c r="E12" s="118"/>
      <c r="F12" s="121" t="e">
        <f t="shared" si="0"/>
        <v>#DIV/0!</v>
      </c>
    </row>
    <row r="13" spans="2:8" ht="92.25" hidden="1" customHeight="1">
      <c r="B13" s="37" t="s">
        <v>87</v>
      </c>
      <c r="C13" s="40" t="s">
        <v>88</v>
      </c>
      <c r="D13" s="118"/>
      <c r="E13" s="118"/>
      <c r="F13" s="121" t="e">
        <f t="shared" si="0"/>
        <v>#DIV/0!</v>
      </c>
    </row>
    <row r="14" spans="2:8" ht="89.25" hidden="1" customHeight="1">
      <c r="B14" s="37" t="s">
        <v>89</v>
      </c>
      <c r="C14" s="40" t="s">
        <v>90</v>
      </c>
      <c r="D14" s="118"/>
      <c r="E14" s="118"/>
      <c r="F14" s="121" t="e">
        <f t="shared" si="0"/>
        <v>#DIV/0!</v>
      </c>
    </row>
    <row r="15" spans="2:8" ht="75" hidden="1">
      <c r="B15" s="37" t="s">
        <v>91</v>
      </c>
      <c r="C15" s="39" t="s">
        <v>92</v>
      </c>
      <c r="D15" s="118"/>
      <c r="E15" s="118"/>
      <c r="F15" s="121" t="e">
        <f t="shared" si="0"/>
        <v>#DIV/0!</v>
      </c>
    </row>
    <row r="16" spans="2:8" ht="76.5" hidden="1" customHeight="1">
      <c r="B16" s="37" t="s">
        <v>93</v>
      </c>
      <c r="C16" s="39" t="s">
        <v>94</v>
      </c>
      <c r="D16" s="118"/>
      <c r="E16" s="118"/>
      <c r="F16" s="121" t="e">
        <f t="shared" si="0"/>
        <v>#DIV/0!</v>
      </c>
    </row>
    <row r="17" spans="2:6" ht="53.25" customHeight="1">
      <c r="B17" s="37" t="s">
        <v>95</v>
      </c>
      <c r="C17" s="39" t="s">
        <v>96</v>
      </c>
      <c r="D17" s="118">
        <v>3924310.61</v>
      </c>
      <c r="E17" s="118">
        <v>3924310.61</v>
      </c>
      <c r="F17" s="121">
        <f t="shared" si="0"/>
        <v>100</v>
      </c>
    </row>
    <row r="18" spans="2:6" ht="18.75" customHeight="1">
      <c r="B18" s="37" t="s">
        <v>97</v>
      </c>
      <c r="C18" s="39" t="s">
        <v>98</v>
      </c>
      <c r="D18" s="118">
        <v>123077899.81999999</v>
      </c>
      <c r="E18" s="118">
        <v>113731788.54000001</v>
      </c>
      <c r="F18" s="121">
        <f t="shared" si="0"/>
        <v>92.406344848532058</v>
      </c>
    </row>
    <row r="19" spans="2:6" ht="37.5" hidden="1">
      <c r="B19" s="37" t="s">
        <v>99</v>
      </c>
      <c r="C19" s="39" t="s">
        <v>100</v>
      </c>
      <c r="D19" s="118"/>
      <c r="E19" s="118"/>
      <c r="F19" s="121" t="e">
        <f t="shared" si="0"/>
        <v>#DIV/0!</v>
      </c>
    </row>
    <row r="20" spans="2:6" hidden="1">
      <c r="B20" s="37" t="s">
        <v>101</v>
      </c>
      <c r="C20" s="39" t="s">
        <v>102</v>
      </c>
      <c r="D20" s="118"/>
      <c r="E20" s="118"/>
      <c r="F20" s="121" t="e">
        <f t="shared" si="0"/>
        <v>#DIV/0!</v>
      </c>
    </row>
    <row r="21" spans="2:6" ht="24" customHeight="1">
      <c r="B21" s="37" t="s">
        <v>103</v>
      </c>
      <c r="C21" s="41" t="s">
        <v>104</v>
      </c>
      <c r="D21" s="118">
        <v>415238.48</v>
      </c>
      <c r="E21" s="118">
        <v>415238.48</v>
      </c>
      <c r="F21" s="121">
        <f t="shared" si="0"/>
        <v>100</v>
      </c>
    </row>
    <row r="22" spans="2:6" ht="56.25" hidden="1">
      <c r="B22" s="42" t="s">
        <v>105</v>
      </c>
      <c r="C22" s="40" t="s">
        <v>106</v>
      </c>
      <c r="D22" s="82"/>
      <c r="E22" s="82"/>
      <c r="F22" s="83" t="e">
        <f t="shared" si="0"/>
        <v>#DIV/0!</v>
      </c>
    </row>
    <row r="23" spans="2:6" ht="51" hidden="1" customHeight="1">
      <c r="B23" s="42" t="s">
        <v>107</v>
      </c>
      <c r="C23" s="40" t="s">
        <v>108</v>
      </c>
      <c r="D23" s="82"/>
      <c r="E23" s="82"/>
      <c r="F23" s="83" t="e">
        <f t="shared" si="0"/>
        <v>#DIV/0!</v>
      </c>
    </row>
    <row r="24" spans="2:6" ht="56.25" hidden="1">
      <c r="B24" s="42" t="s">
        <v>109</v>
      </c>
      <c r="C24" s="40" t="s">
        <v>110</v>
      </c>
      <c r="D24" s="82"/>
      <c r="E24" s="82"/>
      <c r="F24" s="83" t="e">
        <f t="shared" si="0"/>
        <v>#DIV/0!</v>
      </c>
    </row>
    <row r="25" spans="2:6" ht="79.5" hidden="1" customHeight="1">
      <c r="B25" s="42" t="s">
        <v>111</v>
      </c>
      <c r="C25" s="40" t="s">
        <v>112</v>
      </c>
      <c r="D25" s="82"/>
      <c r="E25" s="82"/>
      <c r="F25" s="83" t="e">
        <f t="shared" si="0"/>
        <v>#DIV/0!</v>
      </c>
    </row>
    <row r="26" spans="2:6" ht="60.75" customHeight="1">
      <c r="B26" s="37" t="s">
        <v>113</v>
      </c>
      <c r="C26" s="39" t="s">
        <v>114</v>
      </c>
      <c r="D26" s="118">
        <v>-11.7</v>
      </c>
      <c r="E26" s="118">
        <v>-11.7</v>
      </c>
      <c r="F26" s="121">
        <f t="shared" si="0"/>
        <v>100</v>
      </c>
    </row>
    <row r="27" spans="2:6" ht="56.25" hidden="1">
      <c r="B27" s="37" t="s">
        <v>115</v>
      </c>
      <c r="C27" s="40" t="s">
        <v>116</v>
      </c>
      <c r="D27" s="82"/>
      <c r="E27" s="82"/>
      <c r="F27" s="83" t="e">
        <f t="shared" si="0"/>
        <v>#DIV/0!</v>
      </c>
    </row>
    <row r="28" spans="2:6" hidden="1">
      <c r="B28" s="37" t="s">
        <v>117</v>
      </c>
      <c r="C28" s="39" t="s">
        <v>118</v>
      </c>
      <c r="D28" s="82"/>
      <c r="E28" s="82"/>
      <c r="F28" s="83" t="e">
        <f t="shared" si="0"/>
        <v>#DIV/0!</v>
      </c>
    </row>
    <row r="29" spans="2:6" ht="37.5" hidden="1">
      <c r="B29" s="37" t="s">
        <v>119</v>
      </c>
      <c r="C29" s="40" t="s">
        <v>120</v>
      </c>
      <c r="D29" s="82"/>
      <c r="E29" s="82"/>
      <c r="F29" s="83" t="e">
        <f t="shared" si="0"/>
        <v>#DIV/0!</v>
      </c>
    </row>
    <row r="30" spans="2:6" ht="37.5" hidden="1">
      <c r="B30" s="37" t="s">
        <v>121</v>
      </c>
      <c r="C30" s="39" t="s">
        <v>122</v>
      </c>
      <c r="D30" s="82"/>
      <c r="E30" s="82"/>
      <c r="F30" s="83" t="e">
        <f t="shared" si="0"/>
        <v>#DIV/0!</v>
      </c>
    </row>
    <row r="31" spans="2:6" ht="52.5" hidden="1" customHeight="1">
      <c r="B31" s="37" t="s">
        <v>123</v>
      </c>
      <c r="C31" s="39" t="s">
        <v>124</v>
      </c>
      <c r="D31" s="82"/>
      <c r="E31" s="82"/>
      <c r="F31" s="83" t="e">
        <f t="shared" si="0"/>
        <v>#DIV/0!</v>
      </c>
    </row>
    <row r="32" spans="2:6" ht="37.5" hidden="1">
      <c r="B32" s="37" t="s">
        <v>125</v>
      </c>
      <c r="C32" s="39" t="s">
        <v>126</v>
      </c>
      <c r="D32" s="82"/>
      <c r="E32" s="82"/>
      <c r="F32" s="83" t="e">
        <f t="shared" si="0"/>
        <v>#DIV/0!</v>
      </c>
    </row>
    <row r="33" spans="2:6" ht="75" customHeight="1">
      <c r="B33" s="37" t="s">
        <v>127</v>
      </c>
      <c r="C33" s="39" t="s">
        <v>128</v>
      </c>
      <c r="D33" s="118">
        <v>33382239.210000001</v>
      </c>
      <c r="E33" s="118">
        <v>33382239.210000001</v>
      </c>
      <c r="F33" s="121">
        <f t="shared" si="0"/>
        <v>100</v>
      </c>
    </row>
    <row r="34" spans="2:6" ht="56.25" hidden="1">
      <c r="B34" s="37" t="s">
        <v>129</v>
      </c>
      <c r="C34" s="39" t="s">
        <v>130</v>
      </c>
      <c r="D34" s="82"/>
      <c r="E34" s="82"/>
      <c r="F34" s="83" t="e">
        <f t="shared" si="0"/>
        <v>#DIV/0!</v>
      </c>
    </row>
    <row r="35" spans="2:6" ht="52.5" hidden="1" customHeight="1">
      <c r="B35" s="37" t="s">
        <v>131</v>
      </c>
      <c r="C35" s="39" t="s">
        <v>132</v>
      </c>
      <c r="D35" s="82"/>
      <c r="E35" s="82"/>
      <c r="F35" s="83" t="e">
        <f t="shared" si="0"/>
        <v>#DIV/0!</v>
      </c>
    </row>
    <row r="36" spans="2:6" ht="63" hidden="1" customHeight="1">
      <c r="B36" s="37" t="s">
        <v>133</v>
      </c>
      <c r="C36" s="40" t="s">
        <v>134</v>
      </c>
      <c r="D36" s="82"/>
      <c r="E36" s="82"/>
      <c r="F36" s="83" t="e">
        <f t="shared" si="0"/>
        <v>#DIV/0!</v>
      </c>
    </row>
    <row r="37" spans="2:6" ht="75.75" hidden="1" customHeight="1">
      <c r="B37" s="37" t="s">
        <v>135</v>
      </c>
      <c r="C37" s="39" t="s">
        <v>136</v>
      </c>
      <c r="D37" s="82"/>
      <c r="E37" s="82"/>
      <c r="F37" s="83" t="e">
        <f t="shared" si="0"/>
        <v>#DIV/0!</v>
      </c>
    </row>
    <row r="38" spans="2:6" ht="63" hidden="1" customHeight="1">
      <c r="B38" s="37" t="s">
        <v>137</v>
      </c>
      <c r="C38" s="40" t="s">
        <v>138</v>
      </c>
      <c r="D38" s="82"/>
      <c r="E38" s="82"/>
      <c r="F38" s="83" t="e">
        <f t="shared" si="0"/>
        <v>#DIV/0!</v>
      </c>
    </row>
    <row r="39" spans="2:6" ht="131.25" hidden="1">
      <c r="B39" s="37" t="s">
        <v>139</v>
      </c>
      <c r="C39" s="39" t="s">
        <v>140</v>
      </c>
      <c r="D39" s="82"/>
      <c r="E39" s="82"/>
      <c r="F39" s="83" t="e">
        <f t="shared" si="0"/>
        <v>#DIV/0!</v>
      </c>
    </row>
    <row r="40" spans="2:6" ht="131.25" hidden="1">
      <c r="B40" s="37" t="s">
        <v>141</v>
      </c>
      <c r="C40" s="40" t="s">
        <v>142</v>
      </c>
      <c r="D40" s="82"/>
      <c r="E40" s="82"/>
      <c r="F40" s="83" t="e">
        <f t="shared" si="0"/>
        <v>#DIV/0!</v>
      </c>
    </row>
    <row r="41" spans="2:6" ht="112.5" hidden="1">
      <c r="B41" s="37" t="s">
        <v>143</v>
      </c>
      <c r="C41" s="39" t="s">
        <v>144</v>
      </c>
      <c r="D41" s="82"/>
      <c r="E41" s="82"/>
      <c r="F41" s="83" t="e">
        <f t="shared" si="0"/>
        <v>#DIV/0!</v>
      </c>
    </row>
    <row r="42" spans="2:6" ht="56.25" hidden="1">
      <c r="B42" s="37" t="s">
        <v>145</v>
      </c>
      <c r="C42" s="40" t="s">
        <v>146</v>
      </c>
      <c r="D42" s="82"/>
      <c r="E42" s="82"/>
      <c r="F42" s="83" t="e">
        <f t="shared" si="0"/>
        <v>#DIV/0!</v>
      </c>
    </row>
    <row r="43" spans="2:6" ht="56.25" hidden="1">
      <c r="B43" s="37" t="s">
        <v>147</v>
      </c>
      <c r="C43" s="40" t="s">
        <v>148</v>
      </c>
      <c r="D43" s="82"/>
      <c r="E43" s="82"/>
      <c r="F43" s="83" t="e">
        <f t="shared" si="0"/>
        <v>#DIV/0!</v>
      </c>
    </row>
    <row r="44" spans="2:6" ht="29.25" hidden="1" customHeight="1">
      <c r="B44" s="37" t="s">
        <v>149</v>
      </c>
      <c r="C44" s="39" t="s">
        <v>150</v>
      </c>
      <c r="D44" s="82"/>
      <c r="E44" s="82"/>
      <c r="F44" s="83" t="e">
        <f t="shared" si="0"/>
        <v>#DIV/0!</v>
      </c>
    </row>
    <row r="45" spans="2:6" ht="37.5" hidden="1">
      <c r="B45" s="37" t="s">
        <v>151</v>
      </c>
      <c r="C45" s="39" t="s">
        <v>152</v>
      </c>
      <c r="D45" s="82"/>
      <c r="E45" s="82"/>
      <c r="F45" s="83" t="e">
        <f t="shared" si="0"/>
        <v>#DIV/0!</v>
      </c>
    </row>
    <row r="46" spans="2:6" ht="15.75" hidden="1" customHeight="1">
      <c r="B46" s="37" t="s">
        <v>153</v>
      </c>
      <c r="C46" s="39" t="s">
        <v>154</v>
      </c>
      <c r="D46" s="82"/>
      <c r="E46" s="82"/>
      <c r="F46" s="83" t="e">
        <f t="shared" si="0"/>
        <v>#DIV/0!</v>
      </c>
    </row>
    <row r="47" spans="2:6" ht="37.5" hidden="1">
      <c r="B47" s="37" t="s">
        <v>155</v>
      </c>
      <c r="C47" s="39" t="s">
        <v>156</v>
      </c>
      <c r="D47" s="82"/>
      <c r="E47" s="82"/>
      <c r="F47" s="83" t="e">
        <f t="shared" si="0"/>
        <v>#DIV/0!</v>
      </c>
    </row>
    <row r="48" spans="2:6" ht="37.5" hidden="1">
      <c r="B48" s="37" t="s">
        <v>157</v>
      </c>
      <c r="C48" s="40" t="s">
        <v>158</v>
      </c>
      <c r="D48" s="82"/>
      <c r="E48" s="82"/>
      <c r="F48" s="83" t="e">
        <f t="shared" si="0"/>
        <v>#DIV/0!</v>
      </c>
    </row>
    <row r="49" spans="2:6" ht="75" hidden="1">
      <c r="B49" s="37" t="s">
        <v>159</v>
      </c>
      <c r="C49" s="39" t="s">
        <v>160</v>
      </c>
      <c r="D49" s="82"/>
      <c r="E49" s="82"/>
      <c r="F49" s="83" t="e">
        <f t="shared" si="0"/>
        <v>#DIV/0!</v>
      </c>
    </row>
    <row r="50" spans="2:6" ht="37.5">
      <c r="B50" s="37" t="s">
        <v>151</v>
      </c>
      <c r="C50" s="39" t="s">
        <v>152</v>
      </c>
      <c r="D50" s="118">
        <v>24299211.469999999</v>
      </c>
      <c r="E50" s="118">
        <v>24299211.469999999</v>
      </c>
      <c r="F50" s="121">
        <f t="shared" si="0"/>
        <v>100</v>
      </c>
    </row>
    <row r="51" spans="2:6" ht="37.5" customHeight="1">
      <c r="B51" s="37" t="s">
        <v>155</v>
      </c>
      <c r="C51" s="39" t="s">
        <v>161</v>
      </c>
      <c r="D51" s="118">
        <v>2250758.37</v>
      </c>
      <c r="E51" s="118">
        <v>2250758.37</v>
      </c>
      <c r="F51" s="121">
        <f t="shared" si="0"/>
        <v>100</v>
      </c>
    </row>
    <row r="52" spans="2:6" ht="41.25" customHeight="1">
      <c r="B52" s="37" t="s">
        <v>162</v>
      </c>
      <c r="C52" s="39" t="s">
        <v>163</v>
      </c>
      <c r="D52" s="118">
        <v>46864992.049999997</v>
      </c>
      <c r="E52" s="118">
        <v>30843992.050000001</v>
      </c>
      <c r="F52" s="121">
        <f t="shared" si="0"/>
        <v>65.814567976652413</v>
      </c>
    </row>
    <row r="53" spans="2:6" ht="56.25" hidden="1">
      <c r="B53" s="37" t="s">
        <v>164</v>
      </c>
      <c r="C53" s="40" t="s">
        <v>165</v>
      </c>
      <c r="D53" s="82"/>
      <c r="E53" s="82"/>
      <c r="F53" s="83" t="e">
        <f t="shared" si="0"/>
        <v>#DIV/0!</v>
      </c>
    </row>
    <row r="54" spans="2:6" ht="75" hidden="1">
      <c r="B54" s="37" t="s">
        <v>166</v>
      </c>
      <c r="C54" s="40" t="s">
        <v>167</v>
      </c>
      <c r="D54" s="82"/>
      <c r="E54" s="82"/>
      <c r="F54" s="83" t="e">
        <f t="shared" si="0"/>
        <v>#DIV/0!</v>
      </c>
    </row>
    <row r="55" spans="2:6" ht="40.5" hidden="1" customHeight="1">
      <c r="B55" s="37" t="s">
        <v>168</v>
      </c>
      <c r="C55" s="39" t="s">
        <v>169</v>
      </c>
      <c r="D55" s="82"/>
      <c r="E55" s="82"/>
      <c r="F55" s="83" t="e">
        <f t="shared" si="0"/>
        <v>#DIV/0!</v>
      </c>
    </row>
    <row r="56" spans="2:6" ht="37.5">
      <c r="B56" s="37" t="s">
        <v>170</v>
      </c>
      <c r="C56" s="39" t="s">
        <v>171</v>
      </c>
      <c r="D56" s="118">
        <v>13515812.75</v>
      </c>
      <c r="E56" s="118">
        <v>13515812.75</v>
      </c>
      <c r="F56" s="121">
        <f t="shared" si="0"/>
        <v>100</v>
      </c>
    </row>
    <row r="57" spans="2:6" ht="37.5" hidden="1">
      <c r="B57" s="42" t="s">
        <v>172</v>
      </c>
      <c r="C57" s="40" t="s">
        <v>173</v>
      </c>
      <c r="D57" s="82"/>
      <c r="E57" s="82"/>
      <c r="F57" s="83" t="e">
        <f t="shared" si="0"/>
        <v>#DIV/0!</v>
      </c>
    </row>
    <row r="58" spans="2:6" ht="112.5" hidden="1">
      <c r="B58" s="42" t="s">
        <v>174</v>
      </c>
      <c r="C58" s="40" t="s">
        <v>175</v>
      </c>
      <c r="D58" s="82"/>
      <c r="E58" s="82"/>
      <c r="F58" s="83" t="e">
        <f t="shared" si="0"/>
        <v>#DIV/0!</v>
      </c>
    </row>
    <row r="59" spans="2:6" ht="93.75" hidden="1">
      <c r="B59" s="42" t="s">
        <v>176</v>
      </c>
      <c r="C59" s="40" t="s">
        <v>177</v>
      </c>
      <c r="D59" s="82"/>
      <c r="E59" s="82"/>
      <c r="F59" s="83" t="e">
        <f t="shared" si="0"/>
        <v>#DIV/0!</v>
      </c>
    </row>
    <row r="60" spans="2:6" ht="93.75" hidden="1">
      <c r="B60" s="42" t="s">
        <v>178</v>
      </c>
      <c r="C60" s="40" t="s">
        <v>179</v>
      </c>
      <c r="D60" s="82"/>
      <c r="E60" s="82"/>
      <c r="F60" s="83" t="e">
        <f t="shared" si="0"/>
        <v>#DIV/0!</v>
      </c>
    </row>
    <row r="61" spans="2:6" ht="131.25" hidden="1">
      <c r="B61" s="42" t="s">
        <v>180</v>
      </c>
      <c r="C61" s="40" t="s">
        <v>181</v>
      </c>
      <c r="D61" s="82"/>
      <c r="E61" s="82"/>
      <c r="F61" s="83" t="e">
        <f t="shared" si="0"/>
        <v>#DIV/0!</v>
      </c>
    </row>
    <row r="62" spans="2:6" ht="37.5" hidden="1">
      <c r="B62" s="42" t="s">
        <v>182</v>
      </c>
      <c r="C62" s="40" t="s">
        <v>183</v>
      </c>
      <c r="D62" s="82"/>
      <c r="E62" s="82"/>
      <c r="F62" s="83" t="e">
        <f t="shared" si="0"/>
        <v>#DIV/0!</v>
      </c>
    </row>
    <row r="63" spans="2:6" ht="56.25" hidden="1">
      <c r="B63" s="42" t="s">
        <v>184</v>
      </c>
      <c r="C63" s="40" t="s">
        <v>185</v>
      </c>
      <c r="D63" s="82"/>
      <c r="E63" s="82"/>
      <c r="F63" s="83" t="e">
        <f t="shared" si="0"/>
        <v>#DIV/0!</v>
      </c>
    </row>
    <row r="64" spans="2:6" ht="56.25" hidden="1">
      <c r="B64" s="42" t="s">
        <v>186</v>
      </c>
      <c r="C64" s="40" t="s">
        <v>187</v>
      </c>
      <c r="D64" s="82"/>
      <c r="E64" s="82"/>
      <c r="F64" s="83" t="e">
        <f t="shared" si="0"/>
        <v>#DIV/0!</v>
      </c>
    </row>
    <row r="65" spans="2:6" ht="37.5" hidden="1">
      <c r="B65" s="42" t="s">
        <v>188</v>
      </c>
      <c r="C65" s="40" t="s">
        <v>189</v>
      </c>
      <c r="D65" s="82"/>
      <c r="E65" s="82"/>
      <c r="F65" s="83" t="e">
        <f t="shared" si="0"/>
        <v>#DIV/0!</v>
      </c>
    </row>
    <row r="66" spans="2:6" ht="37.5" hidden="1">
      <c r="B66" s="42" t="s">
        <v>190</v>
      </c>
      <c r="C66" s="40" t="s">
        <v>191</v>
      </c>
      <c r="D66" s="82"/>
      <c r="E66" s="82"/>
      <c r="F66" s="83" t="e">
        <f t="shared" si="0"/>
        <v>#DIV/0!</v>
      </c>
    </row>
    <row r="67" spans="2:6" ht="37.5" hidden="1">
      <c r="B67" s="42" t="s">
        <v>192</v>
      </c>
      <c r="C67" s="40" t="s">
        <v>193</v>
      </c>
      <c r="D67" s="82"/>
      <c r="E67" s="82"/>
      <c r="F67" s="83" t="e">
        <f t="shared" si="0"/>
        <v>#DIV/0!</v>
      </c>
    </row>
    <row r="68" spans="2:6" ht="56.25" hidden="1">
      <c r="B68" s="42" t="s">
        <v>194</v>
      </c>
      <c r="C68" s="40" t="s">
        <v>195</v>
      </c>
      <c r="D68" s="82"/>
      <c r="E68" s="82"/>
      <c r="F68" s="83" t="e">
        <f t="shared" si="0"/>
        <v>#DIV/0!</v>
      </c>
    </row>
    <row r="69" spans="2:6" ht="93.75" hidden="1">
      <c r="B69" s="42" t="s">
        <v>196</v>
      </c>
      <c r="C69" s="40" t="s">
        <v>197</v>
      </c>
      <c r="D69" s="82"/>
      <c r="E69" s="82"/>
      <c r="F69" s="83" t="e">
        <f t="shared" si="0"/>
        <v>#DIV/0!</v>
      </c>
    </row>
    <row r="70" spans="2:6" ht="56.25" hidden="1">
      <c r="B70" s="42" t="s">
        <v>198</v>
      </c>
      <c r="C70" s="40" t="s">
        <v>199</v>
      </c>
      <c r="D70" s="82"/>
      <c r="E70" s="82"/>
      <c r="F70" s="83" t="e">
        <f t="shared" si="0"/>
        <v>#DIV/0!</v>
      </c>
    </row>
    <row r="71" spans="2:6" ht="56.25" hidden="1">
      <c r="B71" s="42" t="s">
        <v>200</v>
      </c>
      <c r="C71" s="40" t="s">
        <v>201</v>
      </c>
      <c r="D71" s="82"/>
      <c r="E71" s="82"/>
      <c r="F71" s="83" t="e">
        <f t="shared" si="0"/>
        <v>#DIV/0!</v>
      </c>
    </row>
    <row r="72" spans="2:6" ht="75" hidden="1">
      <c r="B72" s="42" t="s">
        <v>202</v>
      </c>
      <c r="C72" s="40" t="s">
        <v>203</v>
      </c>
      <c r="D72" s="82"/>
      <c r="E72" s="82"/>
      <c r="F72" s="83" t="e">
        <f t="shared" si="0"/>
        <v>#DIV/0!</v>
      </c>
    </row>
    <row r="73" spans="2:6" ht="75" hidden="1">
      <c r="B73" s="42" t="s">
        <v>204</v>
      </c>
      <c r="C73" s="40" t="s">
        <v>205</v>
      </c>
      <c r="D73" s="82"/>
      <c r="E73" s="82"/>
      <c r="F73" s="83" t="e">
        <f t="shared" si="0"/>
        <v>#DIV/0!</v>
      </c>
    </row>
    <row r="74" spans="2:6" ht="93.75" hidden="1">
      <c r="B74" s="42" t="s">
        <v>206</v>
      </c>
      <c r="C74" s="40" t="s">
        <v>207</v>
      </c>
      <c r="D74" s="82"/>
      <c r="E74" s="82"/>
      <c r="F74" s="83" t="e">
        <f t="shared" ref="F74:F77" si="1">E74/D74*100</f>
        <v>#DIV/0!</v>
      </c>
    </row>
    <row r="75" spans="2:6" ht="37.5" hidden="1">
      <c r="B75" s="42" t="s">
        <v>208</v>
      </c>
      <c r="C75" s="40" t="s">
        <v>209</v>
      </c>
      <c r="D75" s="82"/>
      <c r="E75" s="82"/>
      <c r="F75" s="83" t="e">
        <f t="shared" si="1"/>
        <v>#DIV/0!</v>
      </c>
    </row>
    <row r="76" spans="2:6" ht="75" hidden="1">
      <c r="B76" s="42" t="s">
        <v>210</v>
      </c>
      <c r="C76" s="40" t="s">
        <v>211</v>
      </c>
      <c r="D76" s="82"/>
      <c r="E76" s="82"/>
      <c r="F76" s="83" t="e">
        <f t="shared" si="1"/>
        <v>#DIV/0!</v>
      </c>
    </row>
    <row r="77" spans="2:6">
      <c r="B77" s="37" t="s">
        <v>212</v>
      </c>
      <c r="C77" s="40" t="s">
        <v>213</v>
      </c>
      <c r="D77" s="118">
        <v>427.31</v>
      </c>
      <c r="E77" s="118">
        <v>-20610.62</v>
      </c>
      <c r="F77" s="121">
        <f t="shared" si="1"/>
        <v>-4823.3413680934209</v>
      </c>
    </row>
    <row r="78" spans="2:6" hidden="1">
      <c r="B78" s="42" t="s">
        <v>214</v>
      </c>
      <c r="C78" s="40" t="s">
        <v>215</v>
      </c>
      <c r="D78" s="82"/>
      <c r="E78" s="82"/>
      <c r="F78" s="83"/>
    </row>
    <row r="79" spans="2:6" ht="37.5" hidden="1">
      <c r="B79" s="42" t="s">
        <v>216</v>
      </c>
      <c r="C79" s="40" t="s">
        <v>217</v>
      </c>
      <c r="D79" s="82"/>
      <c r="E79" s="82"/>
      <c r="F79" s="83"/>
    </row>
    <row r="80" spans="2:6" ht="56.25" hidden="1">
      <c r="B80" s="42" t="s">
        <v>218</v>
      </c>
      <c r="C80" s="40" t="s">
        <v>219</v>
      </c>
      <c r="D80" s="82"/>
      <c r="E80" s="82"/>
      <c r="F80" s="83"/>
    </row>
    <row r="81" spans="2:6" ht="56.25" hidden="1">
      <c r="B81" s="42" t="s">
        <v>220</v>
      </c>
      <c r="C81" s="40" t="s">
        <v>221</v>
      </c>
      <c r="D81" s="82"/>
      <c r="E81" s="82"/>
      <c r="F81" s="83"/>
    </row>
    <row r="82" spans="2:6" ht="37.5" hidden="1">
      <c r="B82" s="42" t="s">
        <v>222</v>
      </c>
      <c r="C82" s="40" t="s">
        <v>223</v>
      </c>
      <c r="D82" s="82"/>
      <c r="E82" s="82"/>
      <c r="F82" s="83"/>
    </row>
    <row r="83" spans="2:6" ht="21" customHeight="1" thickBot="1">
      <c r="B83" s="37" t="s">
        <v>224</v>
      </c>
      <c r="C83" s="39" t="s">
        <v>225</v>
      </c>
      <c r="D83" s="118">
        <v>2435333609.1399999</v>
      </c>
      <c r="E83" s="118">
        <v>2421241088.5799999</v>
      </c>
      <c r="F83" s="121">
        <f t="shared" ref="F83:F129" si="2">E83/D83*100</f>
        <v>99.421331003394783</v>
      </c>
    </row>
    <row r="84" spans="2:6" ht="57" hidden="1" thickBot="1">
      <c r="B84" s="42" t="s">
        <v>226</v>
      </c>
      <c r="C84" s="40" t="s">
        <v>227</v>
      </c>
      <c r="D84" s="82">
        <f>D85+D104+D106</f>
        <v>563097.53</v>
      </c>
      <c r="E84" s="82">
        <f>E85+E104+E106</f>
        <v>560511.18999999994</v>
      </c>
      <c r="F84" s="83">
        <f t="shared" si="2"/>
        <v>99.540694131618707</v>
      </c>
    </row>
    <row r="85" spans="2:6" ht="27.75" hidden="1" customHeight="1">
      <c r="B85" s="42" t="s">
        <v>228</v>
      </c>
      <c r="C85" s="40" t="s">
        <v>229</v>
      </c>
      <c r="D85" s="82">
        <f>D86+D88+D90+D92+D94+D96+D98+D100+D102</f>
        <v>308430.44000000006</v>
      </c>
      <c r="E85" s="82">
        <f>E86+E88+E90+E92+E94+E96+E98+E100+E102</f>
        <v>305979.94</v>
      </c>
      <c r="F85" s="83">
        <f t="shared" si="2"/>
        <v>99.20549346556065</v>
      </c>
    </row>
    <row r="86" spans="2:6" ht="49.5" hidden="1" customHeight="1">
      <c r="B86" s="42" t="s">
        <v>230</v>
      </c>
      <c r="C86" s="40" t="s">
        <v>231</v>
      </c>
      <c r="D86" s="82">
        <v>150</v>
      </c>
      <c r="E86" s="82">
        <v>150</v>
      </c>
      <c r="F86" s="83">
        <f t="shared" si="2"/>
        <v>100</v>
      </c>
    </row>
    <row r="87" spans="2:6" ht="94.5" hidden="1" thickBot="1">
      <c r="B87" s="42" t="s">
        <v>232</v>
      </c>
      <c r="C87" s="40" t="s">
        <v>233</v>
      </c>
      <c r="D87" s="82">
        <v>150</v>
      </c>
      <c r="E87" s="82">
        <v>150</v>
      </c>
      <c r="F87" s="83">
        <f t="shared" si="2"/>
        <v>100</v>
      </c>
    </row>
    <row r="88" spans="2:6" ht="94.5" hidden="1" thickBot="1">
      <c r="B88" s="42" t="s">
        <v>234</v>
      </c>
      <c r="C88" s="40" t="s">
        <v>235</v>
      </c>
      <c r="D88" s="82">
        <v>6522.1</v>
      </c>
      <c r="E88" s="82">
        <v>5313.64</v>
      </c>
      <c r="F88" s="83">
        <f t="shared" si="2"/>
        <v>81.471305254442584</v>
      </c>
    </row>
    <row r="89" spans="2:6" ht="94.5" hidden="1" thickBot="1">
      <c r="B89" s="42" t="s">
        <v>236</v>
      </c>
      <c r="C89" s="40" t="s">
        <v>237</v>
      </c>
      <c r="D89" s="82">
        <v>6522.1</v>
      </c>
      <c r="E89" s="82">
        <v>5313.64</v>
      </c>
      <c r="F89" s="83">
        <f t="shared" si="2"/>
        <v>81.471305254442584</v>
      </c>
    </row>
    <row r="90" spans="2:6" ht="25.5" hidden="1" customHeight="1">
      <c r="B90" s="42" t="s">
        <v>238</v>
      </c>
      <c r="C90" s="40" t="s">
        <v>239</v>
      </c>
      <c r="D90" s="82">
        <v>8614.34</v>
      </c>
      <c r="E90" s="82">
        <v>8483.7999999999993</v>
      </c>
      <c r="F90" s="83">
        <f t="shared" si="2"/>
        <v>98.484619831583146</v>
      </c>
    </row>
    <row r="91" spans="2:6" ht="24.75" hidden="1" customHeight="1">
      <c r="B91" s="42" t="s">
        <v>240</v>
      </c>
      <c r="C91" s="40" t="s">
        <v>241</v>
      </c>
      <c r="D91" s="82">
        <v>8614.34</v>
      </c>
      <c r="E91" s="82">
        <v>8483.7999999999993</v>
      </c>
      <c r="F91" s="83">
        <f t="shared" si="2"/>
        <v>98.484619831583146</v>
      </c>
    </row>
    <row r="92" spans="2:6" ht="36.75" hidden="1" customHeight="1">
      <c r="B92" s="42" t="s">
        <v>242</v>
      </c>
      <c r="C92" s="40" t="s">
        <v>243</v>
      </c>
      <c r="D92" s="82">
        <v>14100</v>
      </c>
      <c r="E92" s="82">
        <v>13902.5</v>
      </c>
      <c r="F92" s="83">
        <f t="shared" si="2"/>
        <v>98.599290780141843</v>
      </c>
    </row>
    <row r="93" spans="2:6" ht="75.75" hidden="1" thickBot="1">
      <c r="B93" s="42" t="s">
        <v>244</v>
      </c>
      <c r="C93" s="40" t="s">
        <v>245</v>
      </c>
      <c r="D93" s="82">
        <v>14100</v>
      </c>
      <c r="E93" s="82">
        <v>13902.5</v>
      </c>
      <c r="F93" s="83">
        <f t="shared" si="2"/>
        <v>98.599290780141843</v>
      </c>
    </row>
    <row r="94" spans="2:6" ht="57" hidden="1" thickBot="1">
      <c r="B94" s="42" t="s">
        <v>246</v>
      </c>
      <c r="C94" s="40" t="s">
        <v>247</v>
      </c>
      <c r="D94" s="82">
        <v>247561.60000000001</v>
      </c>
      <c r="E94" s="82">
        <v>246654</v>
      </c>
      <c r="F94" s="83">
        <f t="shared" si="2"/>
        <v>99.63338417589803</v>
      </c>
    </row>
    <row r="95" spans="2:6" ht="27.75" hidden="1" customHeight="1">
      <c r="B95" s="42" t="s">
        <v>248</v>
      </c>
      <c r="C95" s="40" t="s">
        <v>249</v>
      </c>
      <c r="D95" s="82">
        <v>247561.60000000001</v>
      </c>
      <c r="E95" s="82">
        <v>246654</v>
      </c>
      <c r="F95" s="83">
        <f t="shared" si="2"/>
        <v>99.63338417589803</v>
      </c>
    </row>
    <row r="96" spans="2:6" ht="113.25" hidden="1" thickBot="1">
      <c r="B96" s="42" t="s">
        <v>250</v>
      </c>
      <c r="C96" s="40" t="s">
        <v>251</v>
      </c>
      <c r="D96" s="82">
        <v>3500</v>
      </c>
      <c r="E96" s="82">
        <v>3500</v>
      </c>
      <c r="F96" s="83">
        <f t="shared" si="2"/>
        <v>100</v>
      </c>
    </row>
    <row r="97" spans="2:6" ht="113.25" hidden="1" thickBot="1">
      <c r="B97" s="42" t="s">
        <v>252</v>
      </c>
      <c r="C97" s="40" t="s">
        <v>253</v>
      </c>
      <c r="D97" s="82">
        <v>3500</v>
      </c>
      <c r="E97" s="82">
        <v>3500</v>
      </c>
      <c r="F97" s="83">
        <f t="shared" si="2"/>
        <v>100</v>
      </c>
    </row>
    <row r="98" spans="2:6" ht="57" hidden="1" thickBot="1">
      <c r="B98" s="42" t="s">
        <v>254</v>
      </c>
      <c r="C98" s="40" t="s">
        <v>255</v>
      </c>
      <c r="D98" s="82">
        <v>20298.900000000001</v>
      </c>
      <c r="E98" s="82">
        <v>20298.900000000001</v>
      </c>
      <c r="F98" s="83">
        <f t="shared" si="2"/>
        <v>100</v>
      </c>
    </row>
    <row r="99" spans="2:6" ht="75.75" hidden="1" thickBot="1">
      <c r="B99" s="42" t="s">
        <v>256</v>
      </c>
      <c r="C99" s="40" t="s">
        <v>257</v>
      </c>
      <c r="D99" s="82">
        <v>20298.900000000001</v>
      </c>
      <c r="E99" s="82">
        <v>20298.900000000001</v>
      </c>
      <c r="F99" s="83">
        <f t="shared" si="2"/>
        <v>100</v>
      </c>
    </row>
    <row r="100" spans="2:6" ht="75.75" hidden="1" thickBot="1">
      <c r="B100" s="42" t="s">
        <v>258</v>
      </c>
      <c r="C100" s="40" t="s">
        <v>259</v>
      </c>
      <c r="D100" s="82">
        <v>2740.8</v>
      </c>
      <c r="E100" s="82">
        <v>2740.8</v>
      </c>
      <c r="F100" s="83">
        <f t="shared" si="2"/>
        <v>100</v>
      </c>
    </row>
    <row r="101" spans="2:6" ht="75.75" hidden="1" thickBot="1">
      <c r="B101" s="42" t="s">
        <v>260</v>
      </c>
      <c r="C101" s="40" t="s">
        <v>261</v>
      </c>
      <c r="D101" s="82">
        <v>2740.8</v>
      </c>
      <c r="E101" s="82">
        <v>2740.8</v>
      </c>
      <c r="F101" s="83">
        <f t="shared" si="2"/>
        <v>100</v>
      </c>
    </row>
    <row r="102" spans="2:6" ht="113.25" hidden="1" thickBot="1">
      <c r="B102" s="42" t="s">
        <v>262</v>
      </c>
      <c r="C102" s="40" t="s">
        <v>263</v>
      </c>
      <c r="D102" s="82">
        <v>4942.7</v>
      </c>
      <c r="E102" s="82">
        <v>4936.3</v>
      </c>
      <c r="F102" s="83">
        <f t="shared" si="2"/>
        <v>99.870516114674174</v>
      </c>
    </row>
    <row r="103" spans="2:6" ht="132" hidden="1" thickBot="1">
      <c r="B103" s="42" t="s">
        <v>264</v>
      </c>
      <c r="C103" s="40" t="s">
        <v>265</v>
      </c>
      <c r="D103" s="82">
        <v>4942.7</v>
      </c>
      <c r="E103" s="82">
        <v>4936.3</v>
      </c>
      <c r="F103" s="83">
        <f t="shared" si="2"/>
        <v>99.870516114674174</v>
      </c>
    </row>
    <row r="104" spans="2:6" ht="19.5" hidden="1" thickBot="1">
      <c r="B104" s="42" t="s">
        <v>266</v>
      </c>
      <c r="C104" s="40" t="s">
        <v>267</v>
      </c>
      <c r="D104" s="82">
        <v>39.700000000000003</v>
      </c>
      <c r="E104" s="82">
        <v>3.76</v>
      </c>
      <c r="F104" s="83">
        <f t="shared" si="2"/>
        <v>9.4710327455919376</v>
      </c>
    </row>
    <row r="105" spans="2:6" ht="38.25" hidden="1" thickBot="1">
      <c r="B105" s="42" t="s">
        <v>268</v>
      </c>
      <c r="C105" s="40" t="s">
        <v>269</v>
      </c>
      <c r="D105" s="82">
        <v>39.700000000000003</v>
      </c>
      <c r="E105" s="82">
        <v>3.76</v>
      </c>
      <c r="F105" s="83">
        <f t="shared" si="2"/>
        <v>9.4710327455919376</v>
      </c>
    </row>
    <row r="106" spans="2:6" ht="38.25" hidden="1" thickBot="1">
      <c r="B106" s="42" t="s">
        <v>270</v>
      </c>
      <c r="C106" s="40" t="s">
        <v>271</v>
      </c>
      <c r="D106" s="82">
        <f>D107+D109+D111+D113+D115+D117+D119</f>
        <v>254627.39</v>
      </c>
      <c r="E106" s="82">
        <f>E107+E109+E111+E113+E115+E117+E119</f>
        <v>254527.49</v>
      </c>
      <c r="F106" s="83">
        <f t="shared" si="2"/>
        <v>99.960766200368298</v>
      </c>
    </row>
    <row r="107" spans="2:6" ht="75.75" hidden="1" thickBot="1">
      <c r="B107" s="42" t="s">
        <v>272</v>
      </c>
      <c r="C107" s="40" t="s">
        <v>273</v>
      </c>
      <c r="D107" s="82">
        <v>68372.600000000006</v>
      </c>
      <c r="E107" s="82">
        <v>68273.5</v>
      </c>
      <c r="F107" s="83">
        <f t="shared" si="2"/>
        <v>99.855058897862577</v>
      </c>
    </row>
    <row r="108" spans="2:6" ht="57" hidden="1" thickBot="1">
      <c r="B108" s="42" t="s">
        <v>274</v>
      </c>
      <c r="C108" s="40" t="s">
        <v>275</v>
      </c>
      <c r="D108" s="82">
        <v>68372.600000000006</v>
      </c>
      <c r="E108" s="82">
        <v>68273.5</v>
      </c>
      <c r="F108" s="83">
        <f t="shared" si="2"/>
        <v>99.855058897862577</v>
      </c>
    </row>
    <row r="109" spans="2:6" ht="38.25" hidden="1" thickBot="1">
      <c r="B109" s="42" t="s">
        <v>276</v>
      </c>
      <c r="C109" s="40" t="s">
        <v>277</v>
      </c>
      <c r="D109" s="82">
        <v>420.7</v>
      </c>
      <c r="E109" s="82">
        <v>420.4</v>
      </c>
      <c r="F109" s="83">
        <f t="shared" si="2"/>
        <v>99.928690278107908</v>
      </c>
    </row>
    <row r="110" spans="2:6" ht="57" hidden="1" thickBot="1">
      <c r="B110" s="42" t="s">
        <v>278</v>
      </c>
      <c r="C110" s="40" t="s">
        <v>279</v>
      </c>
      <c r="D110" s="82">
        <v>420.7</v>
      </c>
      <c r="E110" s="82">
        <v>420.4</v>
      </c>
      <c r="F110" s="83">
        <f t="shared" si="2"/>
        <v>99.928690278107908</v>
      </c>
    </row>
    <row r="111" spans="2:6" ht="57" hidden="1" thickBot="1">
      <c r="B111" s="42" t="s">
        <v>280</v>
      </c>
      <c r="C111" s="40" t="s">
        <v>281</v>
      </c>
      <c r="D111" s="82">
        <v>25.94</v>
      </c>
      <c r="E111" s="82">
        <v>25.94</v>
      </c>
      <c r="F111" s="83">
        <f t="shared" si="2"/>
        <v>100</v>
      </c>
    </row>
    <row r="112" spans="2:6" ht="57" hidden="1" thickBot="1">
      <c r="B112" s="42" t="s">
        <v>282</v>
      </c>
      <c r="C112" s="40" t="s">
        <v>283</v>
      </c>
      <c r="D112" s="82">
        <v>25.94</v>
      </c>
      <c r="E112" s="82">
        <v>25.94</v>
      </c>
      <c r="F112" s="83">
        <f t="shared" si="2"/>
        <v>100</v>
      </c>
    </row>
    <row r="113" spans="1:7" ht="38.25" hidden="1" thickBot="1">
      <c r="B113" s="42" t="s">
        <v>284</v>
      </c>
      <c r="C113" s="40" t="s">
        <v>285</v>
      </c>
      <c r="D113" s="82">
        <v>17600</v>
      </c>
      <c r="E113" s="82">
        <v>17600</v>
      </c>
      <c r="F113" s="83">
        <f t="shared" si="2"/>
        <v>100</v>
      </c>
    </row>
    <row r="114" spans="1:7" ht="57" hidden="1" thickBot="1">
      <c r="B114" s="42" t="s">
        <v>286</v>
      </c>
      <c r="C114" s="40" t="s">
        <v>287</v>
      </c>
      <c r="D114" s="82">
        <v>17600</v>
      </c>
      <c r="E114" s="82">
        <v>17600</v>
      </c>
      <c r="F114" s="83">
        <f t="shared" si="2"/>
        <v>100</v>
      </c>
    </row>
    <row r="115" spans="1:7" ht="57" hidden="1" thickBot="1">
      <c r="B115" s="42" t="s">
        <v>288</v>
      </c>
      <c r="C115" s="40" t="s">
        <v>289</v>
      </c>
      <c r="D115" s="82">
        <v>7312.3</v>
      </c>
      <c r="E115" s="82">
        <v>7312.3</v>
      </c>
      <c r="F115" s="83">
        <f t="shared" si="2"/>
        <v>100</v>
      </c>
    </row>
    <row r="116" spans="1:7" ht="57" hidden="1" thickBot="1">
      <c r="B116" s="42" t="s">
        <v>290</v>
      </c>
      <c r="C116" s="40" t="s">
        <v>291</v>
      </c>
      <c r="D116" s="82">
        <v>7312.3</v>
      </c>
      <c r="E116" s="82">
        <v>7312.3</v>
      </c>
      <c r="F116" s="83">
        <f t="shared" si="2"/>
        <v>100</v>
      </c>
    </row>
    <row r="117" spans="1:7" ht="57" hidden="1" thickBot="1">
      <c r="B117" s="42" t="s">
        <v>292</v>
      </c>
      <c r="C117" s="40" t="s">
        <v>293</v>
      </c>
      <c r="D117" s="84">
        <v>3972.55</v>
      </c>
      <c r="E117" s="82">
        <v>3972.55</v>
      </c>
      <c r="F117" s="83">
        <f t="shared" si="2"/>
        <v>100</v>
      </c>
    </row>
    <row r="118" spans="1:7" ht="57" hidden="1" thickBot="1">
      <c r="B118" s="42" t="s">
        <v>294</v>
      </c>
      <c r="C118" s="40" t="s">
        <v>295</v>
      </c>
      <c r="D118" s="84">
        <v>3972.55</v>
      </c>
      <c r="E118" s="82">
        <v>3972.55</v>
      </c>
      <c r="F118" s="83">
        <f t="shared" si="2"/>
        <v>100</v>
      </c>
    </row>
    <row r="119" spans="1:7" ht="19.5" hidden="1" thickBot="1">
      <c r="B119" s="42" t="s">
        <v>296</v>
      </c>
      <c r="C119" s="40" t="s">
        <v>297</v>
      </c>
      <c r="D119" s="84">
        <v>156923.29999999999</v>
      </c>
      <c r="E119" s="82">
        <v>156922.79999999999</v>
      </c>
      <c r="F119" s="83">
        <f t="shared" si="2"/>
        <v>99.999681373001977</v>
      </c>
    </row>
    <row r="120" spans="1:7" ht="38.25" hidden="1" thickBot="1">
      <c r="B120" s="42" t="s">
        <v>298</v>
      </c>
      <c r="C120" s="40" t="s">
        <v>299</v>
      </c>
      <c r="D120" s="84">
        <v>156923.29999999999</v>
      </c>
      <c r="E120" s="82">
        <v>156922.79999999999</v>
      </c>
      <c r="F120" s="83">
        <f t="shared" si="2"/>
        <v>99.999681373001977</v>
      </c>
    </row>
    <row r="121" spans="1:7" ht="19.5" hidden="1" thickBot="1">
      <c r="B121" s="42" t="s">
        <v>300</v>
      </c>
      <c r="C121" s="40" t="s">
        <v>301</v>
      </c>
      <c r="D121" s="82">
        <v>1752.4</v>
      </c>
      <c r="E121" s="82">
        <v>1752.4</v>
      </c>
      <c r="F121" s="83">
        <f t="shared" si="2"/>
        <v>100</v>
      </c>
    </row>
    <row r="122" spans="1:7" ht="25.5" hidden="1" customHeight="1">
      <c r="B122" s="42" t="s">
        <v>302</v>
      </c>
      <c r="C122" s="40" t="s">
        <v>303</v>
      </c>
      <c r="D122" s="82">
        <v>1752.4</v>
      </c>
      <c r="E122" s="82">
        <v>1752.4</v>
      </c>
      <c r="F122" s="83">
        <f t="shared" si="2"/>
        <v>100</v>
      </c>
    </row>
    <row r="123" spans="1:7" ht="19.5" hidden="1" thickBot="1">
      <c r="A123" s="38"/>
      <c r="B123" s="42" t="s">
        <v>304</v>
      </c>
      <c r="C123" s="40" t="s">
        <v>305</v>
      </c>
      <c r="D123" s="82">
        <f>D124</f>
        <v>35556.300000000003</v>
      </c>
      <c r="E123" s="82">
        <f>E124</f>
        <v>35615.4</v>
      </c>
      <c r="F123" s="83">
        <f t="shared" si="2"/>
        <v>100.16621526986778</v>
      </c>
      <c r="G123" s="38"/>
    </row>
    <row r="124" spans="1:7" ht="19.5" hidden="1" thickBot="1">
      <c r="B124" s="42" t="s">
        <v>306</v>
      </c>
      <c r="C124" s="40" t="s">
        <v>307</v>
      </c>
      <c r="D124" s="82">
        <v>35556.300000000003</v>
      </c>
      <c r="E124" s="82">
        <v>35615.4</v>
      </c>
      <c r="F124" s="83">
        <f t="shared" si="2"/>
        <v>100.16621526986778</v>
      </c>
    </row>
    <row r="125" spans="1:7" ht="75.75" hidden="1" thickBot="1">
      <c r="B125" s="42" t="s">
        <v>308</v>
      </c>
      <c r="C125" s="40" t="s">
        <v>309</v>
      </c>
      <c r="D125" s="82">
        <v>35556.300000000003</v>
      </c>
      <c r="E125" s="82">
        <v>35615.4</v>
      </c>
      <c r="F125" s="83">
        <f t="shared" si="2"/>
        <v>100.16621526986778</v>
      </c>
    </row>
    <row r="126" spans="1:7" ht="57" hidden="1" thickBot="1">
      <c r="B126" s="42" t="s">
        <v>310</v>
      </c>
      <c r="C126" s="40" t="s">
        <v>311</v>
      </c>
      <c r="D126" s="82">
        <f>D127</f>
        <v>904.6</v>
      </c>
      <c r="E126" s="82">
        <f>E127</f>
        <v>904.6</v>
      </c>
      <c r="F126" s="83">
        <f t="shared" si="2"/>
        <v>100</v>
      </c>
    </row>
    <row r="127" spans="1:7" ht="19.5" hidden="1" thickBot="1">
      <c r="B127" s="42" t="s">
        <v>312</v>
      </c>
      <c r="C127" s="40" t="s">
        <v>313</v>
      </c>
      <c r="D127" s="82">
        <v>904.6</v>
      </c>
      <c r="E127" s="82">
        <v>904.6</v>
      </c>
      <c r="F127" s="83">
        <f t="shared" si="2"/>
        <v>100</v>
      </c>
    </row>
    <row r="128" spans="1:7" ht="57" hidden="1" thickBot="1">
      <c r="B128" s="42" t="s">
        <v>314</v>
      </c>
      <c r="C128" s="40" t="s">
        <v>315</v>
      </c>
      <c r="D128" s="82">
        <v>904.6</v>
      </c>
      <c r="E128" s="82">
        <v>904.6</v>
      </c>
      <c r="F128" s="83">
        <f t="shared" si="2"/>
        <v>100</v>
      </c>
    </row>
    <row r="129" spans="2:9" ht="19.5" customHeight="1" thickBot="1">
      <c r="B129" s="37" t="s">
        <v>316</v>
      </c>
      <c r="C129" s="39" t="s">
        <v>317</v>
      </c>
      <c r="D129" s="118">
        <f>D9+D83</f>
        <v>3409085861.8399997</v>
      </c>
      <c r="E129" s="118">
        <f>E9+E83</f>
        <v>3369605192.0699997</v>
      </c>
      <c r="F129" s="121">
        <f t="shared" si="2"/>
        <v>98.841898638813078</v>
      </c>
      <c r="I129" s="43"/>
    </row>
    <row r="130" spans="2:9">
      <c r="F130" s="44"/>
    </row>
    <row r="131" spans="2:9">
      <c r="F131" s="44"/>
    </row>
    <row r="132" spans="2:9">
      <c r="F132" s="44"/>
    </row>
    <row r="133" spans="2:9">
      <c r="F133" s="44"/>
    </row>
    <row r="134" spans="2:9">
      <c r="F134" s="44"/>
    </row>
    <row r="135" spans="2:9">
      <c r="F135" s="44"/>
    </row>
    <row r="136" spans="2:9">
      <c r="F136" s="44"/>
    </row>
    <row r="137" spans="2:9">
      <c r="F137" s="44"/>
    </row>
    <row r="138" spans="2:9">
      <c r="F138" s="44"/>
    </row>
    <row r="139" spans="2:9">
      <c r="F139" s="44"/>
    </row>
    <row r="140" spans="2:9">
      <c r="F140" s="44"/>
    </row>
    <row r="141" spans="2:9">
      <c r="F141" s="44"/>
    </row>
    <row r="142" spans="2:9">
      <c r="F142" s="44"/>
    </row>
    <row r="143" spans="2:9">
      <c r="F143" s="44"/>
    </row>
    <row r="144" spans="2:9">
      <c r="F144" s="44"/>
    </row>
    <row r="145" spans="6:6">
      <c r="F145" s="44"/>
    </row>
    <row r="146" spans="6:6">
      <c r="F146" s="44"/>
    </row>
    <row r="147" spans="6:6">
      <c r="F147" s="44"/>
    </row>
    <row r="148" spans="6:6">
      <c r="F148" s="44"/>
    </row>
    <row r="149" spans="6:6">
      <c r="F149" s="44"/>
    </row>
    <row r="150" spans="6:6">
      <c r="F150" s="44"/>
    </row>
    <row r="151" spans="6:6">
      <c r="F151" s="44"/>
    </row>
    <row r="152" spans="6:6">
      <c r="F152" s="44"/>
    </row>
    <row r="153" spans="6:6">
      <c r="F153" s="44"/>
    </row>
    <row r="154" spans="6:6">
      <c r="F154" s="44"/>
    </row>
    <row r="155" spans="6:6">
      <c r="F155" s="44"/>
    </row>
    <row r="156" spans="6:6">
      <c r="F156" s="44"/>
    </row>
    <row r="157" spans="6:6">
      <c r="F157" s="44"/>
    </row>
    <row r="158" spans="6:6">
      <c r="F158" s="44"/>
    </row>
    <row r="159" spans="6:6">
      <c r="F159" s="44"/>
    </row>
    <row r="160" spans="6:6">
      <c r="F160" s="44"/>
    </row>
    <row r="161" spans="6:6">
      <c r="F161" s="44"/>
    </row>
    <row r="162" spans="6:6">
      <c r="F162" s="44"/>
    </row>
    <row r="163" spans="6:6">
      <c r="F163" s="44"/>
    </row>
    <row r="164" spans="6:6">
      <c r="F164" s="44"/>
    </row>
    <row r="165" spans="6:6">
      <c r="F165" s="44"/>
    </row>
    <row r="166" spans="6:6">
      <c r="F166" s="44"/>
    </row>
    <row r="167" spans="6:6">
      <c r="F167" s="44"/>
    </row>
    <row r="168" spans="6:6">
      <c r="F168" s="44"/>
    </row>
    <row r="169" spans="6:6">
      <c r="F169" s="44"/>
    </row>
    <row r="170" spans="6:6">
      <c r="F170" s="44"/>
    </row>
    <row r="171" spans="6:6">
      <c r="F171" s="44"/>
    </row>
    <row r="172" spans="6:6">
      <c r="F172" s="44"/>
    </row>
    <row r="173" spans="6:6">
      <c r="F173" s="44"/>
    </row>
    <row r="174" spans="6:6">
      <c r="F174" s="44"/>
    </row>
    <row r="175" spans="6:6">
      <c r="F175" s="44"/>
    </row>
    <row r="176" spans="6:6">
      <c r="F176" s="44"/>
    </row>
    <row r="177" spans="6:6">
      <c r="F177" s="44"/>
    </row>
    <row r="178" spans="6:6">
      <c r="F178" s="44"/>
    </row>
    <row r="179" spans="6:6">
      <c r="F179" s="44"/>
    </row>
    <row r="180" spans="6:6">
      <c r="F180" s="44"/>
    </row>
    <row r="181" spans="6:6">
      <c r="F181" s="44"/>
    </row>
    <row r="182" spans="6:6">
      <c r="F182" s="44"/>
    </row>
    <row r="183" spans="6:6">
      <c r="F183" s="44"/>
    </row>
    <row r="184" spans="6:6">
      <c r="F184" s="44"/>
    </row>
    <row r="185" spans="6:6">
      <c r="F185" s="44"/>
    </row>
    <row r="186" spans="6:6">
      <c r="F186" s="44"/>
    </row>
    <row r="187" spans="6:6">
      <c r="F187" s="44"/>
    </row>
    <row r="188" spans="6:6">
      <c r="F188" s="44"/>
    </row>
    <row r="189" spans="6:6">
      <c r="F189" s="44"/>
    </row>
    <row r="190" spans="6:6">
      <c r="F190" s="44"/>
    </row>
    <row r="191" spans="6:6">
      <c r="F191" s="44"/>
    </row>
    <row r="192" spans="6:6">
      <c r="F192" s="44"/>
    </row>
    <row r="193" spans="6:6">
      <c r="F193" s="44"/>
    </row>
    <row r="194" spans="6:6">
      <c r="F194" s="44"/>
    </row>
    <row r="195" spans="6:6">
      <c r="F195" s="44"/>
    </row>
    <row r="196" spans="6:6">
      <c r="F196" s="44"/>
    </row>
    <row r="197" spans="6:6">
      <c r="F197" s="44"/>
    </row>
    <row r="198" spans="6:6">
      <c r="F198" s="44"/>
    </row>
    <row r="199" spans="6:6">
      <c r="F199" s="44"/>
    </row>
    <row r="200" spans="6:6">
      <c r="F200" s="44"/>
    </row>
    <row r="201" spans="6:6">
      <c r="F201" s="44"/>
    </row>
    <row r="202" spans="6:6">
      <c r="F202" s="44"/>
    </row>
    <row r="203" spans="6:6">
      <c r="F203" s="44"/>
    </row>
    <row r="204" spans="6:6">
      <c r="F204" s="44"/>
    </row>
    <row r="205" spans="6:6">
      <c r="F205" s="44"/>
    </row>
    <row r="206" spans="6:6">
      <c r="F206" s="44"/>
    </row>
    <row r="207" spans="6:6">
      <c r="F207" s="44"/>
    </row>
    <row r="208" spans="6:6">
      <c r="F208" s="44"/>
    </row>
    <row r="209" spans="6:6">
      <c r="F209" s="44"/>
    </row>
    <row r="210" spans="6:6">
      <c r="F210" s="44"/>
    </row>
    <row r="211" spans="6:6">
      <c r="F211" s="44"/>
    </row>
    <row r="212" spans="6:6">
      <c r="F212" s="44"/>
    </row>
    <row r="213" spans="6:6">
      <c r="F213" s="44"/>
    </row>
    <row r="214" spans="6:6">
      <c r="F214" s="44"/>
    </row>
    <row r="215" spans="6:6">
      <c r="F215" s="44"/>
    </row>
    <row r="216" spans="6:6">
      <c r="F216" s="44"/>
    </row>
    <row r="217" spans="6:6">
      <c r="F217" s="44"/>
    </row>
    <row r="218" spans="6:6">
      <c r="F218" s="44"/>
    </row>
    <row r="219" spans="6:6">
      <c r="F219" s="44"/>
    </row>
    <row r="220" spans="6:6">
      <c r="F220" s="44"/>
    </row>
    <row r="221" spans="6:6">
      <c r="F221" s="44"/>
    </row>
    <row r="222" spans="6:6">
      <c r="F222" s="44"/>
    </row>
    <row r="223" spans="6:6">
      <c r="F223" s="44"/>
    </row>
    <row r="224" spans="6:6">
      <c r="F224" s="44"/>
    </row>
    <row r="225" spans="6:6">
      <c r="F225" s="44"/>
    </row>
    <row r="226" spans="6:6">
      <c r="F226" s="44"/>
    </row>
    <row r="227" spans="6:6">
      <c r="F227" s="44"/>
    </row>
    <row r="228" spans="6:6">
      <c r="F228" s="44"/>
    </row>
    <row r="229" spans="6:6">
      <c r="F229" s="44"/>
    </row>
    <row r="230" spans="6:6">
      <c r="F230" s="44"/>
    </row>
    <row r="231" spans="6:6">
      <c r="F231" s="44"/>
    </row>
    <row r="232" spans="6:6">
      <c r="F232" s="44"/>
    </row>
    <row r="233" spans="6:6">
      <c r="F233" s="44"/>
    </row>
    <row r="234" spans="6:6">
      <c r="F234" s="44"/>
    </row>
    <row r="235" spans="6:6">
      <c r="F235" s="44"/>
    </row>
    <row r="236" spans="6:6">
      <c r="F236" s="44"/>
    </row>
    <row r="237" spans="6:6">
      <c r="F237" s="44"/>
    </row>
    <row r="238" spans="6:6">
      <c r="F238" s="44"/>
    </row>
    <row r="239" spans="6:6">
      <c r="F239" s="44"/>
    </row>
    <row r="240" spans="6:6">
      <c r="F240" s="44"/>
    </row>
    <row r="241" spans="6:6">
      <c r="F241" s="44"/>
    </row>
    <row r="242" spans="6:6">
      <c r="F242" s="44"/>
    </row>
    <row r="243" spans="6:6">
      <c r="F243" s="44"/>
    </row>
    <row r="244" spans="6:6">
      <c r="F244" s="44"/>
    </row>
    <row r="245" spans="6:6">
      <c r="F245" s="44"/>
    </row>
    <row r="246" spans="6:6">
      <c r="F246" s="44"/>
    </row>
    <row r="247" spans="6:6">
      <c r="F247" s="44"/>
    </row>
    <row r="248" spans="6:6">
      <c r="F248" s="44"/>
    </row>
    <row r="249" spans="6:6">
      <c r="F249" s="44"/>
    </row>
    <row r="250" spans="6:6">
      <c r="F250" s="44"/>
    </row>
    <row r="251" spans="6:6">
      <c r="F251" s="44"/>
    </row>
    <row r="252" spans="6:6">
      <c r="F252" s="44"/>
    </row>
    <row r="253" spans="6:6">
      <c r="F253" s="44"/>
    </row>
    <row r="254" spans="6:6">
      <c r="F254" s="44"/>
    </row>
    <row r="255" spans="6:6">
      <c r="F255" s="44"/>
    </row>
    <row r="256" spans="6:6">
      <c r="F256" s="44"/>
    </row>
    <row r="257" spans="6:6">
      <c r="F257" s="44"/>
    </row>
    <row r="258" spans="6:6">
      <c r="F258" s="44"/>
    </row>
    <row r="259" spans="6:6">
      <c r="F259" s="44"/>
    </row>
    <row r="260" spans="6:6">
      <c r="F260" s="44"/>
    </row>
    <row r="261" spans="6:6">
      <c r="F261" s="44"/>
    </row>
    <row r="262" spans="6:6">
      <c r="F262" s="44"/>
    </row>
    <row r="263" spans="6:6">
      <c r="F263" s="44"/>
    </row>
    <row r="264" spans="6:6">
      <c r="F264" s="44"/>
    </row>
    <row r="265" spans="6:6">
      <c r="F265" s="44"/>
    </row>
    <row r="266" spans="6:6">
      <c r="F266" s="44"/>
    </row>
    <row r="267" spans="6:6">
      <c r="F267" s="44"/>
    </row>
    <row r="268" spans="6:6">
      <c r="F268" s="44"/>
    </row>
    <row r="269" spans="6:6">
      <c r="F269" s="44"/>
    </row>
    <row r="270" spans="6:6">
      <c r="F270" s="44"/>
    </row>
    <row r="271" spans="6:6">
      <c r="F271" s="44"/>
    </row>
    <row r="272" spans="6:6">
      <c r="F272" s="44"/>
    </row>
    <row r="273" spans="6:6">
      <c r="F273" s="44"/>
    </row>
    <row r="274" spans="6:6">
      <c r="F274" s="44"/>
    </row>
    <row r="275" spans="6:6">
      <c r="F275" s="44"/>
    </row>
    <row r="276" spans="6:6">
      <c r="F276" s="44"/>
    </row>
    <row r="277" spans="6:6">
      <c r="F277" s="44"/>
    </row>
    <row r="278" spans="6:6">
      <c r="F278" s="44"/>
    </row>
    <row r="279" spans="6:6">
      <c r="F279" s="44"/>
    </row>
    <row r="280" spans="6:6">
      <c r="F280" s="44"/>
    </row>
    <row r="281" spans="6:6">
      <c r="F281" s="44"/>
    </row>
    <row r="282" spans="6:6">
      <c r="F282" s="44"/>
    </row>
    <row r="283" spans="6:6">
      <c r="F283" s="44"/>
    </row>
    <row r="284" spans="6:6">
      <c r="F284" s="44"/>
    </row>
    <row r="285" spans="6:6">
      <c r="F285" s="44"/>
    </row>
    <row r="286" spans="6:6">
      <c r="F286" s="44"/>
    </row>
    <row r="287" spans="6:6">
      <c r="F287" s="44"/>
    </row>
    <row r="288" spans="6:6">
      <c r="F288" s="44"/>
    </row>
    <row r="289" spans="6:6">
      <c r="F289" s="44"/>
    </row>
    <row r="290" spans="6:6">
      <c r="F290" s="44"/>
    </row>
    <row r="291" spans="6:6">
      <c r="F291" s="44"/>
    </row>
    <row r="292" spans="6:6">
      <c r="F292" s="44"/>
    </row>
    <row r="293" spans="6:6">
      <c r="F293" s="44"/>
    </row>
    <row r="294" spans="6:6">
      <c r="F294" s="44"/>
    </row>
    <row r="295" spans="6:6">
      <c r="F295" s="44"/>
    </row>
    <row r="296" spans="6:6">
      <c r="F296" s="44"/>
    </row>
    <row r="297" spans="6:6">
      <c r="F297" s="44"/>
    </row>
    <row r="298" spans="6:6">
      <c r="F298" s="44"/>
    </row>
    <row r="299" spans="6:6">
      <c r="F299" s="44"/>
    </row>
    <row r="300" spans="6:6">
      <c r="F300" s="44"/>
    </row>
    <row r="301" spans="6:6">
      <c r="F301" s="44"/>
    </row>
    <row r="302" spans="6:6">
      <c r="F302" s="44"/>
    </row>
    <row r="303" spans="6:6">
      <c r="F303" s="44"/>
    </row>
    <row r="304" spans="6:6">
      <c r="F304" s="44"/>
    </row>
    <row r="305" spans="6:6">
      <c r="F305" s="44"/>
    </row>
    <row r="306" spans="6:6">
      <c r="F306" s="44"/>
    </row>
    <row r="307" spans="6:6">
      <c r="F307" s="44"/>
    </row>
    <row r="308" spans="6:6">
      <c r="F308" s="44"/>
    </row>
    <row r="309" spans="6:6">
      <c r="F309" s="44"/>
    </row>
    <row r="310" spans="6:6">
      <c r="F310" s="44"/>
    </row>
    <row r="311" spans="6:6">
      <c r="F311" s="44"/>
    </row>
    <row r="312" spans="6:6">
      <c r="F312" s="44"/>
    </row>
    <row r="313" spans="6:6">
      <c r="F313" s="44"/>
    </row>
    <row r="314" spans="6:6">
      <c r="F314" s="44"/>
    </row>
    <row r="315" spans="6:6">
      <c r="F315" s="44"/>
    </row>
    <row r="316" spans="6:6">
      <c r="F316" s="44"/>
    </row>
    <row r="317" spans="6:6">
      <c r="F317" s="44"/>
    </row>
    <row r="318" spans="6:6">
      <c r="F318" s="44"/>
    </row>
    <row r="319" spans="6:6">
      <c r="F319" s="44"/>
    </row>
    <row r="320" spans="6:6">
      <c r="F320" s="44"/>
    </row>
    <row r="321" spans="6:6">
      <c r="F321" s="44"/>
    </row>
    <row r="322" spans="6:6">
      <c r="F322" s="44"/>
    </row>
    <row r="323" spans="6:6">
      <c r="F323" s="44"/>
    </row>
    <row r="324" spans="6:6">
      <c r="F324" s="44"/>
    </row>
    <row r="325" spans="6:6">
      <c r="F325" s="44"/>
    </row>
    <row r="326" spans="6:6">
      <c r="F326" s="44"/>
    </row>
    <row r="327" spans="6:6">
      <c r="F327" s="44"/>
    </row>
    <row r="328" spans="6:6">
      <c r="F328" s="44"/>
    </row>
    <row r="329" spans="6:6">
      <c r="F329" s="44"/>
    </row>
    <row r="330" spans="6:6">
      <c r="F330" s="44"/>
    </row>
    <row r="331" spans="6:6">
      <c r="F331" s="44"/>
    </row>
    <row r="332" spans="6:6">
      <c r="F332" s="44"/>
    </row>
    <row r="333" spans="6:6">
      <c r="F333" s="44"/>
    </row>
    <row r="334" spans="6:6">
      <c r="F334" s="44"/>
    </row>
    <row r="335" spans="6:6">
      <c r="F335" s="44"/>
    </row>
    <row r="336" spans="6:6">
      <c r="F336" s="44"/>
    </row>
    <row r="337" spans="6:6">
      <c r="F337" s="44"/>
    </row>
    <row r="338" spans="6:6">
      <c r="F338" s="44"/>
    </row>
    <row r="339" spans="6:6">
      <c r="F339" s="44"/>
    </row>
    <row r="340" spans="6:6">
      <c r="F340" s="44"/>
    </row>
    <row r="341" spans="6:6">
      <c r="F341" s="44"/>
    </row>
    <row r="342" spans="6:6">
      <c r="F342" s="44"/>
    </row>
    <row r="343" spans="6:6">
      <c r="F343" s="44"/>
    </row>
    <row r="344" spans="6:6">
      <c r="F344" s="44"/>
    </row>
    <row r="345" spans="6:6">
      <c r="F345" s="44"/>
    </row>
    <row r="346" spans="6:6">
      <c r="F346" s="44"/>
    </row>
    <row r="347" spans="6:6">
      <c r="F347" s="44"/>
    </row>
    <row r="348" spans="6:6">
      <c r="F348" s="44"/>
    </row>
    <row r="349" spans="6:6">
      <c r="F349" s="44"/>
    </row>
    <row r="350" spans="6:6">
      <c r="F350" s="44"/>
    </row>
    <row r="351" spans="6:6">
      <c r="F351" s="44"/>
    </row>
    <row r="352" spans="6:6">
      <c r="F352" s="44"/>
    </row>
    <row r="353" spans="6:6">
      <c r="F353" s="44"/>
    </row>
    <row r="354" spans="6:6">
      <c r="F354" s="44"/>
    </row>
    <row r="355" spans="6:6">
      <c r="F355" s="44"/>
    </row>
    <row r="356" spans="6:6">
      <c r="F356" s="44"/>
    </row>
    <row r="357" spans="6:6">
      <c r="F357" s="44"/>
    </row>
    <row r="358" spans="6:6">
      <c r="F358" s="44"/>
    </row>
    <row r="359" spans="6:6">
      <c r="F359" s="44"/>
    </row>
    <row r="360" spans="6:6">
      <c r="F360" s="44"/>
    </row>
    <row r="361" spans="6:6">
      <c r="F361" s="44"/>
    </row>
    <row r="362" spans="6:6">
      <c r="F362" s="44"/>
    </row>
    <row r="363" spans="6:6">
      <c r="F363" s="44"/>
    </row>
    <row r="364" spans="6:6">
      <c r="F364" s="44"/>
    </row>
    <row r="365" spans="6:6">
      <c r="F365" s="44"/>
    </row>
    <row r="366" spans="6:6">
      <c r="F366" s="44"/>
    </row>
    <row r="367" spans="6:6">
      <c r="F367" s="44"/>
    </row>
    <row r="368" spans="6:6">
      <c r="F368" s="44"/>
    </row>
    <row r="369" spans="6:6">
      <c r="F369" s="44"/>
    </row>
    <row r="370" spans="6:6">
      <c r="F370" s="44"/>
    </row>
    <row r="371" spans="6:6">
      <c r="F371" s="44"/>
    </row>
    <row r="372" spans="6:6">
      <c r="F372" s="44"/>
    </row>
    <row r="373" spans="6:6">
      <c r="F373" s="44"/>
    </row>
    <row r="374" spans="6:6">
      <c r="F374" s="44"/>
    </row>
    <row r="375" spans="6:6">
      <c r="F375" s="44"/>
    </row>
    <row r="376" spans="6:6">
      <c r="F376" s="44"/>
    </row>
    <row r="377" spans="6:6">
      <c r="F377" s="44"/>
    </row>
    <row r="378" spans="6:6">
      <c r="F378" s="44"/>
    </row>
    <row r="379" spans="6:6">
      <c r="F379" s="44"/>
    </row>
    <row r="380" spans="6:6">
      <c r="F380" s="44"/>
    </row>
    <row r="381" spans="6:6">
      <c r="F381" s="44"/>
    </row>
    <row r="382" spans="6:6">
      <c r="F382" s="44"/>
    </row>
    <row r="383" spans="6:6">
      <c r="F383" s="44"/>
    </row>
    <row r="384" spans="6:6">
      <c r="F384" s="44"/>
    </row>
    <row r="385" spans="6:6">
      <c r="F385" s="44"/>
    </row>
    <row r="386" spans="6:6">
      <c r="F386" s="44"/>
    </row>
    <row r="387" spans="6:6">
      <c r="F387" s="44"/>
    </row>
    <row r="388" spans="6:6">
      <c r="F388" s="44"/>
    </row>
    <row r="389" spans="6:6">
      <c r="F389" s="44"/>
    </row>
    <row r="390" spans="6:6">
      <c r="F390" s="44"/>
    </row>
    <row r="391" spans="6:6">
      <c r="F391" s="44"/>
    </row>
    <row r="392" spans="6:6">
      <c r="F392" s="44"/>
    </row>
    <row r="393" spans="6:6">
      <c r="F393" s="44"/>
    </row>
    <row r="394" spans="6:6">
      <c r="F394" s="44"/>
    </row>
    <row r="395" spans="6:6">
      <c r="F395" s="44"/>
    </row>
    <row r="396" spans="6:6">
      <c r="F396" s="44"/>
    </row>
    <row r="397" spans="6:6">
      <c r="F397" s="44"/>
    </row>
    <row r="398" spans="6:6">
      <c r="F398" s="44"/>
    </row>
    <row r="399" spans="6:6">
      <c r="F399" s="44"/>
    </row>
    <row r="400" spans="6:6">
      <c r="F400" s="44"/>
    </row>
    <row r="401" spans="6:6">
      <c r="F401" s="44"/>
    </row>
    <row r="402" spans="6:6">
      <c r="F402" s="44"/>
    </row>
    <row r="403" spans="6:6">
      <c r="F403" s="44"/>
    </row>
    <row r="404" spans="6:6">
      <c r="F404" s="44"/>
    </row>
    <row r="405" spans="6:6">
      <c r="F405" s="44"/>
    </row>
    <row r="406" spans="6:6">
      <c r="F406" s="44"/>
    </row>
    <row r="407" spans="6:6">
      <c r="F407" s="44"/>
    </row>
    <row r="408" spans="6:6">
      <c r="F408" s="44"/>
    </row>
    <row r="409" spans="6:6">
      <c r="F409" s="44"/>
    </row>
    <row r="410" spans="6:6">
      <c r="F410" s="44"/>
    </row>
    <row r="411" spans="6:6">
      <c r="F411" s="44"/>
    </row>
    <row r="412" spans="6:6">
      <c r="F412" s="44"/>
    </row>
    <row r="413" spans="6:6">
      <c r="F413" s="44"/>
    </row>
    <row r="414" spans="6:6">
      <c r="F414" s="44"/>
    </row>
    <row r="415" spans="6:6">
      <c r="F415" s="44"/>
    </row>
    <row r="416" spans="6:6">
      <c r="F416" s="44"/>
    </row>
    <row r="417" spans="6:6">
      <c r="F417" s="44"/>
    </row>
    <row r="418" spans="6:6">
      <c r="F418" s="44"/>
    </row>
    <row r="419" spans="6:6">
      <c r="F419" s="44"/>
    </row>
    <row r="420" spans="6:6">
      <c r="F420" s="44"/>
    </row>
    <row r="421" spans="6:6">
      <c r="F421" s="44"/>
    </row>
    <row r="422" spans="6:6">
      <c r="F422" s="44"/>
    </row>
    <row r="423" spans="6:6">
      <c r="F423" s="44"/>
    </row>
    <row r="424" spans="6:6">
      <c r="F424" s="44"/>
    </row>
    <row r="425" spans="6:6">
      <c r="F425" s="44"/>
    </row>
    <row r="426" spans="6:6">
      <c r="F426" s="44"/>
    </row>
    <row r="427" spans="6:6">
      <c r="F427" s="44"/>
    </row>
    <row r="428" spans="6:6">
      <c r="F428" s="44"/>
    </row>
    <row r="429" spans="6:6">
      <c r="F429" s="44"/>
    </row>
    <row r="430" spans="6:6">
      <c r="F430" s="44"/>
    </row>
    <row r="431" spans="6:6">
      <c r="F431" s="44"/>
    </row>
    <row r="432" spans="6:6">
      <c r="F432" s="44"/>
    </row>
    <row r="433" spans="6:6">
      <c r="F433" s="44"/>
    </row>
    <row r="434" spans="6:6">
      <c r="F434" s="44"/>
    </row>
    <row r="435" spans="6:6">
      <c r="F435" s="44"/>
    </row>
    <row r="436" spans="6:6">
      <c r="F436" s="44"/>
    </row>
    <row r="437" spans="6:6">
      <c r="F437" s="44"/>
    </row>
    <row r="438" spans="6:6">
      <c r="F438" s="44"/>
    </row>
    <row r="439" spans="6:6">
      <c r="F439" s="44"/>
    </row>
    <row r="440" spans="6:6">
      <c r="F440" s="44"/>
    </row>
    <row r="441" spans="6:6">
      <c r="F441" s="44"/>
    </row>
    <row r="442" spans="6:6">
      <c r="F442" s="44"/>
    </row>
    <row r="443" spans="6:6">
      <c r="F443" s="44"/>
    </row>
    <row r="444" spans="6:6">
      <c r="F444" s="44"/>
    </row>
    <row r="445" spans="6:6">
      <c r="F445" s="44"/>
    </row>
    <row r="446" spans="6:6">
      <c r="F446" s="44"/>
    </row>
    <row r="447" spans="6:6">
      <c r="F447" s="44"/>
    </row>
    <row r="448" spans="6:6">
      <c r="F448" s="44"/>
    </row>
    <row r="449" spans="6:6">
      <c r="F449" s="44"/>
    </row>
    <row r="450" spans="6:6">
      <c r="F450" s="44"/>
    </row>
    <row r="451" spans="6:6">
      <c r="F451" s="44"/>
    </row>
    <row r="452" spans="6:6">
      <c r="F452" s="44"/>
    </row>
    <row r="453" spans="6:6">
      <c r="F453" s="44"/>
    </row>
    <row r="454" spans="6:6">
      <c r="F454" s="44"/>
    </row>
    <row r="455" spans="6:6">
      <c r="F455" s="44"/>
    </row>
    <row r="456" spans="6:6">
      <c r="F456" s="44"/>
    </row>
    <row r="457" spans="6:6">
      <c r="F457" s="44"/>
    </row>
    <row r="458" spans="6:6">
      <c r="F458" s="44"/>
    </row>
    <row r="459" spans="6:6">
      <c r="F459" s="44"/>
    </row>
    <row r="460" spans="6:6">
      <c r="F460" s="44"/>
    </row>
    <row r="461" spans="6:6">
      <c r="F461" s="44"/>
    </row>
    <row r="462" spans="6:6">
      <c r="F462" s="44"/>
    </row>
    <row r="463" spans="6:6">
      <c r="F463" s="44"/>
    </row>
    <row r="464" spans="6:6">
      <c r="F464" s="44"/>
    </row>
    <row r="465" spans="6:6">
      <c r="F465" s="44"/>
    </row>
    <row r="466" spans="6:6">
      <c r="F466" s="44"/>
    </row>
    <row r="467" spans="6:6">
      <c r="F467" s="44"/>
    </row>
    <row r="468" spans="6:6">
      <c r="F468" s="44"/>
    </row>
    <row r="469" spans="6:6">
      <c r="F469" s="44"/>
    </row>
    <row r="470" spans="6:6">
      <c r="F470" s="44"/>
    </row>
    <row r="471" spans="6:6">
      <c r="F471" s="44"/>
    </row>
    <row r="472" spans="6:6">
      <c r="F472" s="44"/>
    </row>
    <row r="473" spans="6:6">
      <c r="F473" s="44"/>
    </row>
    <row r="474" spans="6:6">
      <c r="F474" s="44"/>
    </row>
    <row r="475" spans="6:6">
      <c r="F475" s="44"/>
    </row>
    <row r="476" spans="6:6">
      <c r="F476" s="44"/>
    </row>
    <row r="477" spans="6:6">
      <c r="F477" s="44"/>
    </row>
    <row r="478" spans="6:6">
      <c r="F478" s="44"/>
    </row>
    <row r="479" spans="6:6">
      <c r="F479" s="44"/>
    </row>
    <row r="480" spans="6:6">
      <c r="F480" s="44"/>
    </row>
    <row r="481" spans="6:6">
      <c r="F481" s="44"/>
    </row>
    <row r="482" spans="6:6">
      <c r="F482" s="44"/>
    </row>
    <row r="483" spans="6:6">
      <c r="F483" s="44"/>
    </row>
    <row r="484" spans="6:6">
      <c r="F484" s="44"/>
    </row>
    <row r="485" spans="6:6">
      <c r="F485" s="44"/>
    </row>
    <row r="486" spans="6:6">
      <c r="F486" s="44"/>
    </row>
    <row r="487" spans="6:6">
      <c r="F487" s="44"/>
    </row>
    <row r="488" spans="6:6">
      <c r="F488" s="44"/>
    </row>
    <row r="489" spans="6:6">
      <c r="F489" s="44"/>
    </row>
    <row r="490" spans="6:6">
      <c r="F490" s="44"/>
    </row>
    <row r="491" spans="6:6">
      <c r="F491" s="44"/>
    </row>
    <row r="492" spans="6:6">
      <c r="F492" s="44"/>
    </row>
    <row r="493" spans="6:6">
      <c r="F493" s="44"/>
    </row>
    <row r="494" spans="6:6">
      <c r="F494" s="44"/>
    </row>
    <row r="495" spans="6:6">
      <c r="F495" s="44"/>
    </row>
    <row r="496" spans="6:6">
      <c r="F496" s="44"/>
    </row>
    <row r="497" spans="6:6">
      <c r="F497" s="44"/>
    </row>
    <row r="498" spans="6:6">
      <c r="F498" s="44"/>
    </row>
    <row r="499" spans="6:6">
      <c r="F499" s="44"/>
    </row>
    <row r="500" spans="6:6">
      <c r="F500" s="44"/>
    </row>
    <row r="501" spans="6:6">
      <c r="F501" s="44"/>
    </row>
    <row r="502" spans="6:6">
      <c r="F502" s="44"/>
    </row>
    <row r="503" spans="6:6">
      <c r="F503" s="44"/>
    </row>
    <row r="504" spans="6:6">
      <c r="F504" s="44"/>
    </row>
    <row r="505" spans="6:6">
      <c r="F505" s="44"/>
    </row>
    <row r="506" spans="6:6">
      <c r="F506" s="44"/>
    </row>
    <row r="507" spans="6:6">
      <c r="F507" s="44"/>
    </row>
    <row r="508" spans="6:6">
      <c r="F508" s="44"/>
    </row>
    <row r="509" spans="6:6">
      <c r="F509" s="44"/>
    </row>
    <row r="510" spans="6:6">
      <c r="F510" s="44"/>
    </row>
    <row r="511" spans="6:6">
      <c r="F511" s="44"/>
    </row>
    <row r="512" spans="6:6">
      <c r="F512" s="44"/>
    </row>
    <row r="513" spans="6:6">
      <c r="F513" s="44"/>
    </row>
    <row r="514" spans="6:6">
      <c r="F514" s="44"/>
    </row>
    <row r="515" spans="6:6">
      <c r="F515" s="44"/>
    </row>
    <row r="516" spans="6:6">
      <c r="F516" s="44"/>
    </row>
    <row r="517" spans="6:6">
      <c r="F517" s="44"/>
    </row>
    <row r="518" spans="6:6">
      <c r="F518" s="44"/>
    </row>
    <row r="519" spans="6:6">
      <c r="F519" s="44"/>
    </row>
    <row r="520" spans="6:6">
      <c r="F520" s="44"/>
    </row>
    <row r="521" spans="6:6">
      <c r="F521" s="44"/>
    </row>
    <row r="522" spans="6:6">
      <c r="F522" s="44"/>
    </row>
    <row r="523" spans="6:6">
      <c r="F523" s="44"/>
    </row>
    <row r="524" spans="6:6">
      <c r="F524" s="44"/>
    </row>
    <row r="525" spans="6:6">
      <c r="F525" s="44"/>
    </row>
    <row r="526" spans="6:6">
      <c r="F526" s="44"/>
    </row>
    <row r="527" spans="6:6">
      <c r="F527" s="44"/>
    </row>
    <row r="528" spans="6:6">
      <c r="F528" s="44"/>
    </row>
    <row r="529" spans="6:6">
      <c r="F529" s="44"/>
    </row>
    <row r="530" spans="6:6">
      <c r="F530" s="44"/>
    </row>
    <row r="531" spans="6:6">
      <c r="F531" s="44"/>
    </row>
    <row r="532" spans="6:6">
      <c r="F532" s="44"/>
    </row>
    <row r="533" spans="6:6">
      <c r="F533" s="44"/>
    </row>
    <row r="534" spans="6:6">
      <c r="F534" s="44"/>
    </row>
    <row r="535" spans="6:6">
      <c r="F535" s="44"/>
    </row>
    <row r="536" spans="6:6">
      <c r="F536" s="44"/>
    </row>
    <row r="537" spans="6:6">
      <c r="F537" s="44"/>
    </row>
    <row r="538" spans="6:6">
      <c r="F538" s="44"/>
    </row>
    <row r="539" spans="6:6">
      <c r="F539" s="44"/>
    </row>
    <row r="540" spans="6:6">
      <c r="F540" s="44"/>
    </row>
    <row r="541" spans="6:6">
      <c r="F541" s="44"/>
    </row>
    <row r="542" spans="6:6">
      <c r="F542" s="44"/>
    </row>
    <row r="543" spans="6:6">
      <c r="F543" s="44"/>
    </row>
    <row r="544" spans="6:6">
      <c r="F544" s="44"/>
    </row>
    <row r="545" spans="6:6">
      <c r="F545" s="44"/>
    </row>
    <row r="546" spans="6:6">
      <c r="F546" s="44"/>
    </row>
    <row r="547" spans="6:6">
      <c r="F547" s="44"/>
    </row>
    <row r="548" spans="6:6">
      <c r="F548" s="44"/>
    </row>
    <row r="549" spans="6:6">
      <c r="F549" s="44"/>
    </row>
    <row r="550" spans="6:6">
      <c r="F550" s="44"/>
    </row>
    <row r="551" spans="6:6">
      <c r="F551" s="44"/>
    </row>
    <row r="552" spans="6:6">
      <c r="F552" s="44"/>
    </row>
    <row r="553" spans="6:6">
      <c r="F553" s="44"/>
    </row>
    <row r="554" spans="6:6">
      <c r="F554" s="44"/>
    </row>
    <row r="555" spans="6:6">
      <c r="F555" s="44"/>
    </row>
    <row r="556" spans="6:6">
      <c r="F556" s="44"/>
    </row>
    <row r="557" spans="6:6">
      <c r="F557" s="44"/>
    </row>
    <row r="558" spans="6:6">
      <c r="F558" s="44"/>
    </row>
    <row r="559" spans="6:6">
      <c r="F559" s="44"/>
    </row>
    <row r="560" spans="6:6">
      <c r="F560" s="44"/>
    </row>
    <row r="561" spans="6:6">
      <c r="F561" s="44"/>
    </row>
    <row r="562" spans="6:6">
      <c r="F562" s="44"/>
    </row>
    <row r="563" spans="6:6">
      <c r="F563" s="44"/>
    </row>
    <row r="564" spans="6:6">
      <c r="F564" s="44"/>
    </row>
    <row r="565" spans="6:6">
      <c r="F565" s="44"/>
    </row>
    <row r="566" spans="6:6">
      <c r="F566" s="44"/>
    </row>
    <row r="567" spans="6:6">
      <c r="F567" s="44"/>
    </row>
    <row r="568" spans="6:6">
      <c r="F568" s="44"/>
    </row>
    <row r="569" spans="6:6">
      <c r="F569" s="44"/>
    </row>
    <row r="570" spans="6:6">
      <c r="F570" s="44"/>
    </row>
    <row r="571" spans="6:6">
      <c r="F571" s="44"/>
    </row>
    <row r="572" spans="6:6">
      <c r="F572" s="44"/>
    </row>
    <row r="573" spans="6:6">
      <c r="F573" s="44"/>
    </row>
    <row r="574" spans="6:6">
      <c r="F574" s="44"/>
    </row>
    <row r="575" spans="6:6">
      <c r="F575" s="44"/>
    </row>
    <row r="576" spans="6:6">
      <c r="F576" s="44"/>
    </row>
    <row r="577" spans="6:6">
      <c r="F577" s="44"/>
    </row>
    <row r="578" spans="6:6">
      <c r="F578" s="44"/>
    </row>
    <row r="579" spans="6:6">
      <c r="F579" s="44"/>
    </row>
    <row r="580" spans="6:6">
      <c r="F580" s="44"/>
    </row>
    <row r="581" spans="6:6">
      <c r="F581" s="44"/>
    </row>
    <row r="582" spans="6:6">
      <c r="F582" s="44"/>
    </row>
    <row r="583" spans="6:6">
      <c r="F583" s="44"/>
    </row>
    <row r="584" spans="6:6">
      <c r="F584" s="44"/>
    </row>
    <row r="585" spans="6:6">
      <c r="F585" s="44"/>
    </row>
    <row r="586" spans="6:6">
      <c r="F586" s="44"/>
    </row>
    <row r="587" spans="6:6">
      <c r="F587" s="44"/>
    </row>
    <row r="588" spans="6:6">
      <c r="F588" s="44"/>
    </row>
    <row r="589" spans="6:6">
      <c r="F589" s="44"/>
    </row>
    <row r="590" spans="6:6">
      <c r="F590" s="44"/>
    </row>
    <row r="591" spans="6:6">
      <c r="F591" s="44"/>
    </row>
    <row r="592" spans="6:6">
      <c r="F592" s="44"/>
    </row>
    <row r="593" spans="6:6">
      <c r="F593" s="44"/>
    </row>
    <row r="594" spans="6:6">
      <c r="F594" s="44"/>
    </row>
    <row r="595" spans="6:6">
      <c r="F595" s="44"/>
    </row>
    <row r="596" spans="6:6">
      <c r="F596" s="44"/>
    </row>
    <row r="597" spans="6:6">
      <c r="F597" s="44"/>
    </row>
    <row r="598" spans="6:6">
      <c r="F598" s="44"/>
    </row>
    <row r="599" spans="6:6">
      <c r="F599" s="44"/>
    </row>
    <row r="600" spans="6:6">
      <c r="F600" s="44"/>
    </row>
    <row r="601" spans="6:6">
      <c r="F601" s="44"/>
    </row>
    <row r="602" spans="6:6">
      <c r="F602" s="44"/>
    </row>
    <row r="603" spans="6:6">
      <c r="F603" s="44"/>
    </row>
    <row r="604" spans="6:6">
      <c r="F604" s="44"/>
    </row>
    <row r="605" spans="6:6">
      <c r="F605" s="44"/>
    </row>
    <row r="606" spans="6:6">
      <c r="F606" s="44"/>
    </row>
    <row r="607" spans="6:6">
      <c r="F607" s="44"/>
    </row>
    <row r="608" spans="6:6">
      <c r="F608" s="44"/>
    </row>
    <row r="609" spans="6:6">
      <c r="F609" s="44"/>
    </row>
    <row r="610" spans="6:6">
      <c r="F610" s="44"/>
    </row>
    <row r="611" spans="6:6">
      <c r="F611" s="44"/>
    </row>
    <row r="612" spans="6:6">
      <c r="F612" s="44"/>
    </row>
    <row r="613" spans="6:6">
      <c r="F613" s="44"/>
    </row>
    <row r="614" spans="6:6">
      <c r="F614" s="44"/>
    </row>
    <row r="615" spans="6:6">
      <c r="F615" s="44"/>
    </row>
    <row r="616" spans="6:6">
      <c r="F616" s="44"/>
    </row>
    <row r="617" spans="6:6">
      <c r="F617" s="44"/>
    </row>
    <row r="618" spans="6:6">
      <c r="F618" s="44"/>
    </row>
    <row r="619" spans="6:6">
      <c r="F619" s="44"/>
    </row>
    <row r="620" spans="6:6">
      <c r="F620" s="44"/>
    </row>
    <row r="621" spans="6:6">
      <c r="F621" s="44"/>
    </row>
    <row r="622" spans="6:6">
      <c r="F622" s="44"/>
    </row>
    <row r="623" spans="6:6">
      <c r="F623" s="44"/>
    </row>
    <row r="624" spans="6:6">
      <c r="F624" s="44"/>
    </row>
    <row r="625" spans="6:6">
      <c r="F625" s="44"/>
    </row>
    <row r="626" spans="6:6">
      <c r="F626" s="44"/>
    </row>
    <row r="627" spans="6:6">
      <c r="F627" s="44"/>
    </row>
    <row r="628" spans="6:6">
      <c r="F628" s="44"/>
    </row>
    <row r="629" spans="6:6">
      <c r="F629" s="44"/>
    </row>
    <row r="630" spans="6:6">
      <c r="F630" s="44"/>
    </row>
    <row r="631" spans="6:6">
      <c r="F631" s="44"/>
    </row>
    <row r="632" spans="6:6">
      <c r="F632" s="44"/>
    </row>
    <row r="633" spans="6:6">
      <c r="F633" s="44"/>
    </row>
    <row r="634" spans="6:6">
      <c r="F634" s="44"/>
    </row>
    <row r="635" spans="6:6">
      <c r="F635" s="44"/>
    </row>
    <row r="636" spans="6:6">
      <c r="F636" s="44"/>
    </row>
    <row r="637" spans="6:6">
      <c r="F637" s="44"/>
    </row>
    <row r="638" spans="6:6">
      <c r="F638" s="44"/>
    </row>
    <row r="639" spans="6:6">
      <c r="F639" s="44"/>
    </row>
    <row r="640" spans="6:6">
      <c r="F640" s="44"/>
    </row>
    <row r="641" spans="6:6">
      <c r="F641" s="44"/>
    </row>
    <row r="642" spans="6:6">
      <c r="F642" s="44"/>
    </row>
    <row r="643" spans="6:6">
      <c r="F643" s="44"/>
    </row>
    <row r="644" spans="6:6">
      <c r="F644" s="44"/>
    </row>
    <row r="645" spans="6:6">
      <c r="F645" s="44"/>
    </row>
    <row r="646" spans="6:6">
      <c r="F646" s="44"/>
    </row>
    <row r="647" spans="6:6">
      <c r="F647" s="44"/>
    </row>
    <row r="648" spans="6:6">
      <c r="F648" s="44"/>
    </row>
    <row r="649" spans="6:6">
      <c r="F649" s="44"/>
    </row>
    <row r="650" spans="6:6">
      <c r="F650" s="44"/>
    </row>
    <row r="651" spans="6:6">
      <c r="F651" s="44"/>
    </row>
    <row r="652" spans="6:6">
      <c r="F652" s="44"/>
    </row>
    <row r="653" spans="6:6">
      <c r="F653" s="44"/>
    </row>
  </sheetData>
  <mergeCells count="8">
    <mergeCell ref="D1:F2"/>
    <mergeCell ref="B4:F4"/>
    <mergeCell ref="B6:B8"/>
    <mergeCell ref="C6:C8"/>
    <mergeCell ref="D6:D8"/>
    <mergeCell ref="E6:F6"/>
    <mergeCell ref="E7:E8"/>
    <mergeCell ref="F7:F8"/>
  </mergeCells>
  <printOptions horizontalCentered="1"/>
  <pageMargins left="0.43307086614173229" right="0.43307086614173229" top="0.59055118110236227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50"/>
  <sheetViews>
    <sheetView view="pageBreakPreview" zoomScale="80" zoomScaleNormal="80" zoomScaleSheetLayoutView="80" workbookViewId="0">
      <selection activeCell="K16" sqref="K16"/>
    </sheetView>
  </sheetViews>
  <sheetFormatPr defaultRowHeight="18.75"/>
  <cols>
    <col min="1" max="1" width="11.140625" style="45" customWidth="1"/>
    <col min="2" max="2" width="4" style="45" customWidth="1"/>
    <col min="3" max="3" width="5.5703125" style="45" customWidth="1"/>
    <col min="4" max="4" width="6.28515625" style="45" customWidth="1"/>
    <col min="5" max="5" width="6" style="45" customWidth="1"/>
    <col min="6" max="6" width="4.7109375" style="45" customWidth="1"/>
    <col min="7" max="7" width="10.42578125" style="45" customWidth="1"/>
    <col min="8" max="8" width="10.85546875" style="45" customWidth="1"/>
    <col min="9" max="9" width="111" style="46" customWidth="1"/>
    <col min="10" max="10" width="26.42578125" style="46" hidden="1" customWidth="1"/>
    <col min="11" max="11" width="23.85546875" style="46" customWidth="1"/>
    <col min="12" max="12" width="21.28515625" style="46" customWidth="1"/>
    <col min="13" max="13" width="21.85546875" style="46" customWidth="1"/>
    <col min="14" max="14" width="17.85546875" style="46" customWidth="1"/>
    <col min="15" max="256" width="9.140625" style="46"/>
    <col min="257" max="257" width="11.140625" style="46" customWidth="1"/>
    <col min="258" max="258" width="4" style="46" customWidth="1"/>
    <col min="259" max="259" width="5.5703125" style="46" customWidth="1"/>
    <col min="260" max="260" width="6.28515625" style="46" customWidth="1"/>
    <col min="261" max="261" width="6" style="46" customWidth="1"/>
    <col min="262" max="262" width="4.7109375" style="46" customWidth="1"/>
    <col min="263" max="263" width="10.42578125" style="46" customWidth="1"/>
    <col min="264" max="264" width="10.85546875" style="46" customWidth="1"/>
    <col min="265" max="265" width="111" style="46" customWidth="1"/>
    <col min="266" max="266" width="0" style="46" hidden="1" customWidth="1"/>
    <col min="267" max="267" width="23.85546875" style="46" customWidth="1"/>
    <col min="268" max="268" width="21.28515625" style="46" customWidth="1"/>
    <col min="269" max="269" width="21.85546875" style="46" customWidth="1"/>
    <col min="270" max="270" width="17.85546875" style="46" customWidth="1"/>
    <col min="271" max="512" width="9.140625" style="46"/>
    <col min="513" max="513" width="11.140625" style="46" customWidth="1"/>
    <col min="514" max="514" width="4" style="46" customWidth="1"/>
    <col min="515" max="515" width="5.5703125" style="46" customWidth="1"/>
    <col min="516" max="516" width="6.28515625" style="46" customWidth="1"/>
    <col min="517" max="517" width="6" style="46" customWidth="1"/>
    <col min="518" max="518" width="4.7109375" style="46" customWidth="1"/>
    <col min="519" max="519" width="10.42578125" style="46" customWidth="1"/>
    <col min="520" max="520" width="10.85546875" style="46" customWidth="1"/>
    <col min="521" max="521" width="111" style="46" customWidth="1"/>
    <col min="522" max="522" width="0" style="46" hidden="1" customWidth="1"/>
    <col min="523" max="523" width="23.85546875" style="46" customWidth="1"/>
    <col min="524" max="524" width="21.28515625" style="46" customWidth="1"/>
    <col min="525" max="525" width="21.85546875" style="46" customWidth="1"/>
    <col min="526" max="526" width="17.85546875" style="46" customWidth="1"/>
    <col min="527" max="768" width="9.140625" style="46"/>
    <col min="769" max="769" width="11.140625" style="46" customWidth="1"/>
    <col min="770" max="770" width="4" style="46" customWidth="1"/>
    <col min="771" max="771" width="5.5703125" style="46" customWidth="1"/>
    <col min="772" max="772" width="6.28515625" style="46" customWidth="1"/>
    <col min="773" max="773" width="6" style="46" customWidth="1"/>
    <col min="774" max="774" width="4.7109375" style="46" customWidth="1"/>
    <col min="775" max="775" width="10.42578125" style="46" customWidth="1"/>
    <col min="776" max="776" width="10.85546875" style="46" customWidth="1"/>
    <col min="777" max="777" width="111" style="46" customWidth="1"/>
    <col min="778" max="778" width="0" style="46" hidden="1" customWidth="1"/>
    <col min="779" max="779" width="23.85546875" style="46" customWidth="1"/>
    <col min="780" max="780" width="21.28515625" style="46" customWidth="1"/>
    <col min="781" max="781" width="21.85546875" style="46" customWidth="1"/>
    <col min="782" max="782" width="17.85546875" style="46" customWidth="1"/>
    <col min="783" max="1024" width="9.140625" style="46"/>
    <col min="1025" max="1025" width="11.140625" style="46" customWidth="1"/>
    <col min="1026" max="1026" width="4" style="46" customWidth="1"/>
    <col min="1027" max="1027" width="5.5703125" style="46" customWidth="1"/>
    <col min="1028" max="1028" width="6.28515625" style="46" customWidth="1"/>
    <col min="1029" max="1029" width="6" style="46" customWidth="1"/>
    <col min="1030" max="1030" width="4.7109375" style="46" customWidth="1"/>
    <col min="1031" max="1031" width="10.42578125" style="46" customWidth="1"/>
    <col min="1032" max="1032" width="10.85546875" style="46" customWidth="1"/>
    <col min="1033" max="1033" width="111" style="46" customWidth="1"/>
    <col min="1034" max="1034" width="0" style="46" hidden="1" customWidth="1"/>
    <col min="1035" max="1035" width="23.85546875" style="46" customWidth="1"/>
    <col min="1036" max="1036" width="21.28515625" style="46" customWidth="1"/>
    <col min="1037" max="1037" width="21.85546875" style="46" customWidth="1"/>
    <col min="1038" max="1038" width="17.85546875" style="46" customWidth="1"/>
    <col min="1039" max="1280" width="9.140625" style="46"/>
    <col min="1281" max="1281" width="11.140625" style="46" customWidth="1"/>
    <col min="1282" max="1282" width="4" style="46" customWidth="1"/>
    <col min="1283" max="1283" width="5.5703125" style="46" customWidth="1"/>
    <col min="1284" max="1284" width="6.28515625" style="46" customWidth="1"/>
    <col min="1285" max="1285" width="6" style="46" customWidth="1"/>
    <col min="1286" max="1286" width="4.7109375" style="46" customWidth="1"/>
    <col min="1287" max="1287" width="10.42578125" style="46" customWidth="1"/>
    <col min="1288" max="1288" width="10.85546875" style="46" customWidth="1"/>
    <col min="1289" max="1289" width="111" style="46" customWidth="1"/>
    <col min="1290" max="1290" width="0" style="46" hidden="1" customWidth="1"/>
    <col min="1291" max="1291" width="23.85546875" style="46" customWidth="1"/>
    <col min="1292" max="1292" width="21.28515625" style="46" customWidth="1"/>
    <col min="1293" max="1293" width="21.85546875" style="46" customWidth="1"/>
    <col min="1294" max="1294" width="17.85546875" style="46" customWidth="1"/>
    <col min="1295" max="1536" width="9.140625" style="46"/>
    <col min="1537" max="1537" width="11.140625" style="46" customWidth="1"/>
    <col min="1538" max="1538" width="4" style="46" customWidth="1"/>
    <col min="1539" max="1539" width="5.5703125" style="46" customWidth="1"/>
    <col min="1540" max="1540" width="6.28515625" style="46" customWidth="1"/>
    <col min="1541" max="1541" width="6" style="46" customWidth="1"/>
    <col min="1542" max="1542" width="4.7109375" style="46" customWidth="1"/>
    <col min="1543" max="1543" width="10.42578125" style="46" customWidth="1"/>
    <col min="1544" max="1544" width="10.85546875" style="46" customWidth="1"/>
    <col min="1545" max="1545" width="111" style="46" customWidth="1"/>
    <col min="1546" max="1546" width="0" style="46" hidden="1" customWidth="1"/>
    <col min="1547" max="1547" width="23.85546875" style="46" customWidth="1"/>
    <col min="1548" max="1548" width="21.28515625" style="46" customWidth="1"/>
    <col min="1549" max="1549" width="21.85546875" style="46" customWidth="1"/>
    <col min="1550" max="1550" width="17.85546875" style="46" customWidth="1"/>
    <col min="1551" max="1792" width="9.140625" style="46"/>
    <col min="1793" max="1793" width="11.140625" style="46" customWidth="1"/>
    <col min="1794" max="1794" width="4" style="46" customWidth="1"/>
    <col min="1795" max="1795" width="5.5703125" style="46" customWidth="1"/>
    <col min="1796" max="1796" width="6.28515625" style="46" customWidth="1"/>
    <col min="1797" max="1797" width="6" style="46" customWidth="1"/>
    <col min="1798" max="1798" width="4.7109375" style="46" customWidth="1"/>
    <col min="1799" max="1799" width="10.42578125" style="46" customWidth="1"/>
    <col min="1800" max="1800" width="10.85546875" style="46" customWidth="1"/>
    <col min="1801" max="1801" width="111" style="46" customWidth="1"/>
    <col min="1802" max="1802" width="0" style="46" hidden="1" customWidth="1"/>
    <col min="1803" max="1803" width="23.85546875" style="46" customWidth="1"/>
    <col min="1804" max="1804" width="21.28515625" style="46" customWidth="1"/>
    <col min="1805" max="1805" width="21.85546875" style="46" customWidth="1"/>
    <col min="1806" max="1806" width="17.85546875" style="46" customWidth="1"/>
    <col min="1807" max="2048" width="9.140625" style="46"/>
    <col min="2049" max="2049" width="11.140625" style="46" customWidth="1"/>
    <col min="2050" max="2050" width="4" style="46" customWidth="1"/>
    <col min="2051" max="2051" width="5.5703125" style="46" customWidth="1"/>
    <col min="2052" max="2052" width="6.28515625" style="46" customWidth="1"/>
    <col min="2053" max="2053" width="6" style="46" customWidth="1"/>
    <col min="2054" max="2054" width="4.7109375" style="46" customWidth="1"/>
    <col min="2055" max="2055" width="10.42578125" style="46" customWidth="1"/>
    <col min="2056" max="2056" width="10.85546875" style="46" customWidth="1"/>
    <col min="2057" max="2057" width="111" style="46" customWidth="1"/>
    <col min="2058" max="2058" width="0" style="46" hidden="1" customWidth="1"/>
    <col min="2059" max="2059" width="23.85546875" style="46" customWidth="1"/>
    <col min="2060" max="2060" width="21.28515625" style="46" customWidth="1"/>
    <col min="2061" max="2061" width="21.85546875" style="46" customWidth="1"/>
    <col min="2062" max="2062" width="17.85546875" style="46" customWidth="1"/>
    <col min="2063" max="2304" width="9.140625" style="46"/>
    <col min="2305" max="2305" width="11.140625" style="46" customWidth="1"/>
    <col min="2306" max="2306" width="4" style="46" customWidth="1"/>
    <col min="2307" max="2307" width="5.5703125" style="46" customWidth="1"/>
    <col min="2308" max="2308" width="6.28515625" style="46" customWidth="1"/>
    <col min="2309" max="2309" width="6" style="46" customWidth="1"/>
    <col min="2310" max="2310" width="4.7109375" style="46" customWidth="1"/>
    <col min="2311" max="2311" width="10.42578125" style="46" customWidth="1"/>
    <col min="2312" max="2312" width="10.85546875" style="46" customWidth="1"/>
    <col min="2313" max="2313" width="111" style="46" customWidth="1"/>
    <col min="2314" max="2314" width="0" style="46" hidden="1" customWidth="1"/>
    <col min="2315" max="2315" width="23.85546875" style="46" customWidth="1"/>
    <col min="2316" max="2316" width="21.28515625" style="46" customWidth="1"/>
    <col min="2317" max="2317" width="21.85546875" style="46" customWidth="1"/>
    <col min="2318" max="2318" width="17.85546875" style="46" customWidth="1"/>
    <col min="2319" max="2560" width="9.140625" style="46"/>
    <col min="2561" max="2561" width="11.140625" style="46" customWidth="1"/>
    <col min="2562" max="2562" width="4" style="46" customWidth="1"/>
    <col min="2563" max="2563" width="5.5703125" style="46" customWidth="1"/>
    <col min="2564" max="2564" width="6.28515625" style="46" customWidth="1"/>
    <col min="2565" max="2565" width="6" style="46" customWidth="1"/>
    <col min="2566" max="2566" width="4.7109375" style="46" customWidth="1"/>
    <col min="2567" max="2567" width="10.42578125" style="46" customWidth="1"/>
    <col min="2568" max="2568" width="10.85546875" style="46" customWidth="1"/>
    <col min="2569" max="2569" width="111" style="46" customWidth="1"/>
    <col min="2570" max="2570" width="0" style="46" hidden="1" customWidth="1"/>
    <col min="2571" max="2571" width="23.85546875" style="46" customWidth="1"/>
    <col min="2572" max="2572" width="21.28515625" style="46" customWidth="1"/>
    <col min="2573" max="2573" width="21.85546875" style="46" customWidth="1"/>
    <col min="2574" max="2574" width="17.85546875" style="46" customWidth="1"/>
    <col min="2575" max="2816" width="9.140625" style="46"/>
    <col min="2817" max="2817" width="11.140625" style="46" customWidth="1"/>
    <col min="2818" max="2818" width="4" style="46" customWidth="1"/>
    <col min="2819" max="2819" width="5.5703125" style="46" customWidth="1"/>
    <col min="2820" max="2820" width="6.28515625" style="46" customWidth="1"/>
    <col min="2821" max="2821" width="6" style="46" customWidth="1"/>
    <col min="2822" max="2822" width="4.7109375" style="46" customWidth="1"/>
    <col min="2823" max="2823" width="10.42578125" style="46" customWidth="1"/>
    <col min="2824" max="2824" width="10.85546875" style="46" customWidth="1"/>
    <col min="2825" max="2825" width="111" style="46" customWidth="1"/>
    <col min="2826" max="2826" width="0" style="46" hidden="1" customWidth="1"/>
    <col min="2827" max="2827" width="23.85546875" style="46" customWidth="1"/>
    <col min="2828" max="2828" width="21.28515625" style="46" customWidth="1"/>
    <col min="2829" max="2829" width="21.85546875" style="46" customWidth="1"/>
    <col min="2830" max="2830" width="17.85546875" style="46" customWidth="1"/>
    <col min="2831" max="3072" width="9.140625" style="46"/>
    <col min="3073" max="3073" width="11.140625" style="46" customWidth="1"/>
    <col min="3074" max="3074" width="4" style="46" customWidth="1"/>
    <col min="3075" max="3075" width="5.5703125" style="46" customWidth="1"/>
    <col min="3076" max="3076" width="6.28515625" style="46" customWidth="1"/>
    <col min="3077" max="3077" width="6" style="46" customWidth="1"/>
    <col min="3078" max="3078" width="4.7109375" style="46" customWidth="1"/>
    <col min="3079" max="3079" width="10.42578125" style="46" customWidth="1"/>
    <col min="3080" max="3080" width="10.85546875" style="46" customWidth="1"/>
    <col min="3081" max="3081" width="111" style="46" customWidth="1"/>
    <col min="3082" max="3082" width="0" style="46" hidden="1" customWidth="1"/>
    <col min="3083" max="3083" width="23.85546875" style="46" customWidth="1"/>
    <col min="3084" max="3084" width="21.28515625" style="46" customWidth="1"/>
    <col min="3085" max="3085" width="21.85546875" style="46" customWidth="1"/>
    <col min="3086" max="3086" width="17.85546875" style="46" customWidth="1"/>
    <col min="3087" max="3328" width="9.140625" style="46"/>
    <col min="3329" max="3329" width="11.140625" style="46" customWidth="1"/>
    <col min="3330" max="3330" width="4" style="46" customWidth="1"/>
    <col min="3331" max="3331" width="5.5703125" style="46" customWidth="1"/>
    <col min="3332" max="3332" width="6.28515625" style="46" customWidth="1"/>
    <col min="3333" max="3333" width="6" style="46" customWidth="1"/>
    <col min="3334" max="3334" width="4.7109375" style="46" customWidth="1"/>
    <col min="3335" max="3335" width="10.42578125" style="46" customWidth="1"/>
    <col min="3336" max="3336" width="10.85546875" style="46" customWidth="1"/>
    <col min="3337" max="3337" width="111" style="46" customWidth="1"/>
    <col min="3338" max="3338" width="0" style="46" hidden="1" customWidth="1"/>
    <col min="3339" max="3339" width="23.85546875" style="46" customWidth="1"/>
    <col min="3340" max="3340" width="21.28515625" style="46" customWidth="1"/>
    <col min="3341" max="3341" width="21.85546875" style="46" customWidth="1"/>
    <col min="3342" max="3342" width="17.85546875" style="46" customWidth="1"/>
    <col min="3343" max="3584" width="9.140625" style="46"/>
    <col min="3585" max="3585" width="11.140625" style="46" customWidth="1"/>
    <col min="3586" max="3586" width="4" style="46" customWidth="1"/>
    <col min="3587" max="3587" width="5.5703125" style="46" customWidth="1"/>
    <col min="3588" max="3588" width="6.28515625" style="46" customWidth="1"/>
    <col min="3589" max="3589" width="6" style="46" customWidth="1"/>
    <col min="3590" max="3590" width="4.7109375" style="46" customWidth="1"/>
    <col min="3591" max="3591" width="10.42578125" style="46" customWidth="1"/>
    <col min="3592" max="3592" width="10.85546875" style="46" customWidth="1"/>
    <col min="3593" max="3593" width="111" style="46" customWidth="1"/>
    <col min="3594" max="3594" width="0" style="46" hidden="1" customWidth="1"/>
    <col min="3595" max="3595" width="23.85546875" style="46" customWidth="1"/>
    <col min="3596" max="3596" width="21.28515625" style="46" customWidth="1"/>
    <col min="3597" max="3597" width="21.85546875" style="46" customWidth="1"/>
    <col min="3598" max="3598" width="17.85546875" style="46" customWidth="1"/>
    <col min="3599" max="3840" width="9.140625" style="46"/>
    <col min="3841" max="3841" width="11.140625" style="46" customWidth="1"/>
    <col min="3842" max="3842" width="4" style="46" customWidth="1"/>
    <col min="3843" max="3843" width="5.5703125" style="46" customWidth="1"/>
    <col min="3844" max="3844" width="6.28515625" style="46" customWidth="1"/>
    <col min="3845" max="3845" width="6" style="46" customWidth="1"/>
    <col min="3846" max="3846" width="4.7109375" style="46" customWidth="1"/>
    <col min="3847" max="3847" width="10.42578125" style="46" customWidth="1"/>
    <col min="3848" max="3848" width="10.85546875" style="46" customWidth="1"/>
    <col min="3849" max="3849" width="111" style="46" customWidth="1"/>
    <col min="3850" max="3850" width="0" style="46" hidden="1" customWidth="1"/>
    <col min="3851" max="3851" width="23.85546875" style="46" customWidth="1"/>
    <col min="3852" max="3852" width="21.28515625" style="46" customWidth="1"/>
    <col min="3853" max="3853" width="21.85546875" style="46" customWidth="1"/>
    <col min="3854" max="3854" width="17.85546875" style="46" customWidth="1"/>
    <col min="3855" max="4096" width="9.140625" style="46"/>
    <col min="4097" max="4097" width="11.140625" style="46" customWidth="1"/>
    <col min="4098" max="4098" width="4" style="46" customWidth="1"/>
    <col min="4099" max="4099" width="5.5703125" style="46" customWidth="1"/>
    <col min="4100" max="4100" width="6.28515625" style="46" customWidth="1"/>
    <col min="4101" max="4101" width="6" style="46" customWidth="1"/>
    <col min="4102" max="4102" width="4.7109375" style="46" customWidth="1"/>
    <col min="4103" max="4103" width="10.42578125" style="46" customWidth="1"/>
    <col min="4104" max="4104" width="10.85546875" style="46" customWidth="1"/>
    <col min="4105" max="4105" width="111" style="46" customWidth="1"/>
    <col min="4106" max="4106" width="0" style="46" hidden="1" customWidth="1"/>
    <col min="4107" max="4107" width="23.85546875" style="46" customWidth="1"/>
    <col min="4108" max="4108" width="21.28515625" style="46" customWidth="1"/>
    <col min="4109" max="4109" width="21.85546875" style="46" customWidth="1"/>
    <col min="4110" max="4110" width="17.85546875" style="46" customWidth="1"/>
    <col min="4111" max="4352" width="9.140625" style="46"/>
    <col min="4353" max="4353" width="11.140625" style="46" customWidth="1"/>
    <col min="4354" max="4354" width="4" style="46" customWidth="1"/>
    <col min="4355" max="4355" width="5.5703125" style="46" customWidth="1"/>
    <col min="4356" max="4356" width="6.28515625" style="46" customWidth="1"/>
    <col min="4357" max="4357" width="6" style="46" customWidth="1"/>
    <col min="4358" max="4358" width="4.7109375" style="46" customWidth="1"/>
    <col min="4359" max="4359" width="10.42578125" style="46" customWidth="1"/>
    <col min="4360" max="4360" width="10.85546875" style="46" customWidth="1"/>
    <col min="4361" max="4361" width="111" style="46" customWidth="1"/>
    <col min="4362" max="4362" width="0" style="46" hidden="1" customWidth="1"/>
    <col min="4363" max="4363" width="23.85546875" style="46" customWidth="1"/>
    <col min="4364" max="4364" width="21.28515625" style="46" customWidth="1"/>
    <col min="4365" max="4365" width="21.85546875" style="46" customWidth="1"/>
    <col min="4366" max="4366" width="17.85546875" style="46" customWidth="1"/>
    <col min="4367" max="4608" width="9.140625" style="46"/>
    <col min="4609" max="4609" width="11.140625" style="46" customWidth="1"/>
    <col min="4610" max="4610" width="4" style="46" customWidth="1"/>
    <col min="4611" max="4611" width="5.5703125" style="46" customWidth="1"/>
    <col min="4612" max="4612" width="6.28515625" style="46" customWidth="1"/>
    <col min="4613" max="4613" width="6" style="46" customWidth="1"/>
    <col min="4614" max="4614" width="4.7109375" style="46" customWidth="1"/>
    <col min="4615" max="4615" width="10.42578125" style="46" customWidth="1"/>
    <col min="4616" max="4616" width="10.85546875" style="46" customWidth="1"/>
    <col min="4617" max="4617" width="111" style="46" customWidth="1"/>
    <col min="4618" max="4618" width="0" style="46" hidden="1" customWidth="1"/>
    <col min="4619" max="4619" width="23.85546875" style="46" customWidth="1"/>
    <col min="4620" max="4620" width="21.28515625" style="46" customWidth="1"/>
    <col min="4621" max="4621" width="21.85546875" style="46" customWidth="1"/>
    <col min="4622" max="4622" width="17.85546875" style="46" customWidth="1"/>
    <col min="4623" max="4864" width="9.140625" style="46"/>
    <col min="4865" max="4865" width="11.140625" style="46" customWidth="1"/>
    <col min="4866" max="4866" width="4" style="46" customWidth="1"/>
    <col min="4867" max="4867" width="5.5703125" style="46" customWidth="1"/>
    <col min="4868" max="4868" width="6.28515625" style="46" customWidth="1"/>
    <col min="4869" max="4869" width="6" style="46" customWidth="1"/>
    <col min="4870" max="4870" width="4.7109375" style="46" customWidth="1"/>
    <col min="4871" max="4871" width="10.42578125" style="46" customWidth="1"/>
    <col min="4872" max="4872" width="10.85546875" style="46" customWidth="1"/>
    <col min="4873" max="4873" width="111" style="46" customWidth="1"/>
    <col min="4874" max="4874" width="0" style="46" hidden="1" customWidth="1"/>
    <col min="4875" max="4875" width="23.85546875" style="46" customWidth="1"/>
    <col min="4876" max="4876" width="21.28515625" style="46" customWidth="1"/>
    <col min="4877" max="4877" width="21.85546875" style="46" customWidth="1"/>
    <col min="4878" max="4878" width="17.85546875" style="46" customWidth="1"/>
    <col min="4879" max="5120" width="9.140625" style="46"/>
    <col min="5121" max="5121" width="11.140625" style="46" customWidth="1"/>
    <col min="5122" max="5122" width="4" style="46" customWidth="1"/>
    <col min="5123" max="5123" width="5.5703125" style="46" customWidth="1"/>
    <col min="5124" max="5124" width="6.28515625" style="46" customWidth="1"/>
    <col min="5125" max="5125" width="6" style="46" customWidth="1"/>
    <col min="5126" max="5126" width="4.7109375" style="46" customWidth="1"/>
    <col min="5127" max="5127" width="10.42578125" style="46" customWidth="1"/>
    <col min="5128" max="5128" width="10.85546875" style="46" customWidth="1"/>
    <col min="5129" max="5129" width="111" style="46" customWidth="1"/>
    <col min="5130" max="5130" width="0" style="46" hidden="1" customWidth="1"/>
    <col min="5131" max="5131" width="23.85546875" style="46" customWidth="1"/>
    <col min="5132" max="5132" width="21.28515625" style="46" customWidth="1"/>
    <col min="5133" max="5133" width="21.85546875" style="46" customWidth="1"/>
    <col min="5134" max="5134" width="17.85546875" style="46" customWidth="1"/>
    <col min="5135" max="5376" width="9.140625" style="46"/>
    <col min="5377" max="5377" width="11.140625" style="46" customWidth="1"/>
    <col min="5378" max="5378" width="4" style="46" customWidth="1"/>
    <col min="5379" max="5379" width="5.5703125" style="46" customWidth="1"/>
    <col min="5380" max="5380" width="6.28515625" style="46" customWidth="1"/>
    <col min="5381" max="5381" width="6" style="46" customWidth="1"/>
    <col min="5382" max="5382" width="4.7109375" style="46" customWidth="1"/>
    <col min="5383" max="5383" width="10.42578125" style="46" customWidth="1"/>
    <col min="5384" max="5384" width="10.85546875" style="46" customWidth="1"/>
    <col min="5385" max="5385" width="111" style="46" customWidth="1"/>
    <col min="5386" max="5386" width="0" style="46" hidden="1" customWidth="1"/>
    <col min="5387" max="5387" width="23.85546875" style="46" customWidth="1"/>
    <col min="5388" max="5388" width="21.28515625" style="46" customWidth="1"/>
    <col min="5389" max="5389" width="21.85546875" style="46" customWidth="1"/>
    <col min="5390" max="5390" width="17.85546875" style="46" customWidth="1"/>
    <col min="5391" max="5632" width="9.140625" style="46"/>
    <col min="5633" max="5633" width="11.140625" style="46" customWidth="1"/>
    <col min="5634" max="5634" width="4" style="46" customWidth="1"/>
    <col min="5635" max="5635" width="5.5703125" style="46" customWidth="1"/>
    <col min="5636" max="5636" width="6.28515625" style="46" customWidth="1"/>
    <col min="5637" max="5637" width="6" style="46" customWidth="1"/>
    <col min="5638" max="5638" width="4.7109375" style="46" customWidth="1"/>
    <col min="5639" max="5639" width="10.42578125" style="46" customWidth="1"/>
    <col min="5640" max="5640" width="10.85546875" style="46" customWidth="1"/>
    <col min="5641" max="5641" width="111" style="46" customWidth="1"/>
    <col min="5642" max="5642" width="0" style="46" hidden="1" customWidth="1"/>
    <col min="5643" max="5643" width="23.85546875" style="46" customWidth="1"/>
    <col min="5644" max="5644" width="21.28515625" style="46" customWidth="1"/>
    <col min="5645" max="5645" width="21.85546875" style="46" customWidth="1"/>
    <col min="5646" max="5646" width="17.85546875" style="46" customWidth="1"/>
    <col min="5647" max="5888" width="9.140625" style="46"/>
    <col min="5889" max="5889" width="11.140625" style="46" customWidth="1"/>
    <col min="5890" max="5890" width="4" style="46" customWidth="1"/>
    <col min="5891" max="5891" width="5.5703125" style="46" customWidth="1"/>
    <col min="5892" max="5892" width="6.28515625" style="46" customWidth="1"/>
    <col min="5893" max="5893" width="6" style="46" customWidth="1"/>
    <col min="5894" max="5894" width="4.7109375" style="46" customWidth="1"/>
    <col min="5895" max="5895" width="10.42578125" style="46" customWidth="1"/>
    <col min="5896" max="5896" width="10.85546875" style="46" customWidth="1"/>
    <col min="5897" max="5897" width="111" style="46" customWidth="1"/>
    <col min="5898" max="5898" width="0" style="46" hidden="1" customWidth="1"/>
    <col min="5899" max="5899" width="23.85546875" style="46" customWidth="1"/>
    <col min="5900" max="5900" width="21.28515625" style="46" customWidth="1"/>
    <col min="5901" max="5901" width="21.85546875" style="46" customWidth="1"/>
    <col min="5902" max="5902" width="17.85546875" style="46" customWidth="1"/>
    <col min="5903" max="6144" width="9.140625" style="46"/>
    <col min="6145" max="6145" width="11.140625" style="46" customWidth="1"/>
    <col min="6146" max="6146" width="4" style="46" customWidth="1"/>
    <col min="6147" max="6147" width="5.5703125" style="46" customWidth="1"/>
    <col min="6148" max="6148" width="6.28515625" style="46" customWidth="1"/>
    <col min="6149" max="6149" width="6" style="46" customWidth="1"/>
    <col min="6150" max="6150" width="4.7109375" style="46" customWidth="1"/>
    <col min="6151" max="6151" width="10.42578125" style="46" customWidth="1"/>
    <col min="6152" max="6152" width="10.85546875" style="46" customWidth="1"/>
    <col min="6153" max="6153" width="111" style="46" customWidth="1"/>
    <col min="6154" max="6154" width="0" style="46" hidden="1" customWidth="1"/>
    <col min="6155" max="6155" width="23.85546875" style="46" customWidth="1"/>
    <col min="6156" max="6156" width="21.28515625" style="46" customWidth="1"/>
    <col min="6157" max="6157" width="21.85546875" style="46" customWidth="1"/>
    <col min="6158" max="6158" width="17.85546875" style="46" customWidth="1"/>
    <col min="6159" max="6400" width="9.140625" style="46"/>
    <col min="6401" max="6401" width="11.140625" style="46" customWidth="1"/>
    <col min="6402" max="6402" width="4" style="46" customWidth="1"/>
    <col min="6403" max="6403" width="5.5703125" style="46" customWidth="1"/>
    <col min="6404" max="6404" width="6.28515625" style="46" customWidth="1"/>
    <col min="6405" max="6405" width="6" style="46" customWidth="1"/>
    <col min="6406" max="6406" width="4.7109375" style="46" customWidth="1"/>
    <col min="6407" max="6407" width="10.42578125" style="46" customWidth="1"/>
    <col min="6408" max="6408" width="10.85546875" style="46" customWidth="1"/>
    <col min="6409" max="6409" width="111" style="46" customWidth="1"/>
    <col min="6410" max="6410" width="0" style="46" hidden="1" customWidth="1"/>
    <col min="6411" max="6411" width="23.85546875" style="46" customWidth="1"/>
    <col min="6412" max="6412" width="21.28515625" style="46" customWidth="1"/>
    <col min="6413" max="6413" width="21.85546875" style="46" customWidth="1"/>
    <col min="6414" max="6414" width="17.85546875" style="46" customWidth="1"/>
    <col min="6415" max="6656" width="9.140625" style="46"/>
    <col min="6657" max="6657" width="11.140625" style="46" customWidth="1"/>
    <col min="6658" max="6658" width="4" style="46" customWidth="1"/>
    <col min="6659" max="6659" width="5.5703125" style="46" customWidth="1"/>
    <col min="6660" max="6660" width="6.28515625" style="46" customWidth="1"/>
    <col min="6661" max="6661" width="6" style="46" customWidth="1"/>
    <col min="6662" max="6662" width="4.7109375" style="46" customWidth="1"/>
    <col min="6663" max="6663" width="10.42578125" style="46" customWidth="1"/>
    <col min="6664" max="6664" width="10.85546875" style="46" customWidth="1"/>
    <col min="6665" max="6665" width="111" style="46" customWidth="1"/>
    <col min="6666" max="6666" width="0" style="46" hidden="1" customWidth="1"/>
    <col min="6667" max="6667" width="23.85546875" style="46" customWidth="1"/>
    <col min="6668" max="6668" width="21.28515625" style="46" customWidth="1"/>
    <col min="6669" max="6669" width="21.85546875" style="46" customWidth="1"/>
    <col min="6670" max="6670" width="17.85546875" style="46" customWidth="1"/>
    <col min="6671" max="6912" width="9.140625" style="46"/>
    <col min="6913" max="6913" width="11.140625" style="46" customWidth="1"/>
    <col min="6914" max="6914" width="4" style="46" customWidth="1"/>
    <col min="6915" max="6915" width="5.5703125" style="46" customWidth="1"/>
    <col min="6916" max="6916" width="6.28515625" style="46" customWidth="1"/>
    <col min="6917" max="6917" width="6" style="46" customWidth="1"/>
    <col min="6918" max="6918" width="4.7109375" style="46" customWidth="1"/>
    <col min="6919" max="6919" width="10.42578125" style="46" customWidth="1"/>
    <col min="6920" max="6920" width="10.85546875" style="46" customWidth="1"/>
    <col min="6921" max="6921" width="111" style="46" customWidth="1"/>
    <col min="6922" max="6922" width="0" style="46" hidden="1" customWidth="1"/>
    <col min="6923" max="6923" width="23.85546875" style="46" customWidth="1"/>
    <col min="6924" max="6924" width="21.28515625" style="46" customWidth="1"/>
    <col min="6925" max="6925" width="21.85546875" style="46" customWidth="1"/>
    <col min="6926" max="6926" width="17.85546875" style="46" customWidth="1"/>
    <col min="6927" max="7168" width="9.140625" style="46"/>
    <col min="7169" max="7169" width="11.140625" style="46" customWidth="1"/>
    <col min="7170" max="7170" width="4" style="46" customWidth="1"/>
    <col min="7171" max="7171" width="5.5703125" style="46" customWidth="1"/>
    <col min="7172" max="7172" width="6.28515625" style="46" customWidth="1"/>
    <col min="7173" max="7173" width="6" style="46" customWidth="1"/>
    <col min="7174" max="7174" width="4.7109375" style="46" customWidth="1"/>
    <col min="7175" max="7175" width="10.42578125" style="46" customWidth="1"/>
    <col min="7176" max="7176" width="10.85546875" style="46" customWidth="1"/>
    <col min="7177" max="7177" width="111" style="46" customWidth="1"/>
    <col min="7178" max="7178" width="0" style="46" hidden="1" customWidth="1"/>
    <col min="7179" max="7179" width="23.85546875" style="46" customWidth="1"/>
    <col min="7180" max="7180" width="21.28515625" style="46" customWidth="1"/>
    <col min="7181" max="7181" width="21.85546875" style="46" customWidth="1"/>
    <col min="7182" max="7182" width="17.85546875" style="46" customWidth="1"/>
    <col min="7183" max="7424" width="9.140625" style="46"/>
    <col min="7425" max="7425" width="11.140625" style="46" customWidth="1"/>
    <col min="7426" max="7426" width="4" style="46" customWidth="1"/>
    <col min="7427" max="7427" width="5.5703125" style="46" customWidth="1"/>
    <col min="7428" max="7428" width="6.28515625" style="46" customWidth="1"/>
    <col min="7429" max="7429" width="6" style="46" customWidth="1"/>
    <col min="7430" max="7430" width="4.7109375" style="46" customWidth="1"/>
    <col min="7431" max="7431" width="10.42578125" style="46" customWidth="1"/>
    <col min="7432" max="7432" width="10.85546875" style="46" customWidth="1"/>
    <col min="7433" max="7433" width="111" style="46" customWidth="1"/>
    <col min="7434" max="7434" width="0" style="46" hidden="1" customWidth="1"/>
    <col min="7435" max="7435" width="23.85546875" style="46" customWidth="1"/>
    <col min="7436" max="7436" width="21.28515625" style="46" customWidth="1"/>
    <col min="7437" max="7437" width="21.85546875" style="46" customWidth="1"/>
    <col min="7438" max="7438" width="17.85546875" style="46" customWidth="1"/>
    <col min="7439" max="7680" width="9.140625" style="46"/>
    <col min="7681" max="7681" width="11.140625" style="46" customWidth="1"/>
    <col min="7682" max="7682" width="4" style="46" customWidth="1"/>
    <col min="7683" max="7683" width="5.5703125" style="46" customWidth="1"/>
    <col min="7684" max="7684" width="6.28515625" style="46" customWidth="1"/>
    <col min="7685" max="7685" width="6" style="46" customWidth="1"/>
    <col min="7686" max="7686" width="4.7109375" style="46" customWidth="1"/>
    <col min="7687" max="7687" width="10.42578125" style="46" customWidth="1"/>
    <col min="7688" max="7688" width="10.85546875" style="46" customWidth="1"/>
    <col min="7689" max="7689" width="111" style="46" customWidth="1"/>
    <col min="7690" max="7690" width="0" style="46" hidden="1" customWidth="1"/>
    <col min="7691" max="7691" width="23.85546875" style="46" customWidth="1"/>
    <col min="7692" max="7692" width="21.28515625" style="46" customWidth="1"/>
    <col min="7693" max="7693" width="21.85546875" style="46" customWidth="1"/>
    <col min="7694" max="7694" width="17.85546875" style="46" customWidth="1"/>
    <col min="7695" max="7936" width="9.140625" style="46"/>
    <col min="7937" max="7937" width="11.140625" style="46" customWidth="1"/>
    <col min="7938" max="7938" width="4" style="46" customWidth="1"/>
    <col min="7939" max="7939" width="5.5703125" style="46" customWidth="1"/>
    <col min="7940" max="7940" width="6.28515625" style="46" customWidth="1"/>
    <col min="7941" max="7941" width="6" style="46" customWidth="1"/>
    <col min="7942" max="7942" width="4.7109375" style="46" customWidth="1"/>
    <col min="7943" max="7943" width="10.42578125" style="46" customWidth="1"/>
    <col min="7944" max="7944" width="10.85546875" style="46" customWidth="1"/>
    <col min="7945" max="7945" width="111" style="46" customWidth="1"/>
    <col min="7946" max="7946" width="0" style="46" hidden="1" customWidth="1"/>
    <col min="7947" max="7947" width="23.85546875" style="46" customWidth="1"/>
    <col min="7948" max="7948" width="21.28515625" style="46" customWidth="1"/>
    <col min="7949" max="7949" width="21.85546875" style="46" customWidth="1"/>
    <col min="7950" max="7950" width="17.85546875" style="46" customWidth="1"/>
    <col min="7951" max="8192" width="9.140625" style="46"/>
    <col min="8193" max="8193" width="11.140625" style="46" customWidth="1"/>
    <col min="8194" max="8194" width="4" style="46" customWidth="1"/>
    <col min="8195" max="8195" width="5.5703125" style="46" customWidth="1"/>
    <col min="8196" max="8196" width="6.28515625" style="46" customWidth="1"/>
    <col min="8197" max="8197" width="6" style="46" customWidth="1"/>
    <col min="8198" max="8198" width="4.7109375" style="46" customWidth="1"/>
    <col min="8199" max="8199" width="10.42578125" style="46" customWidth="1"/>
    <col min="8200" max="8200" width="10.85546875" style="46" customWidth="1"/>
    <col min="8201" max="8201" width="111" style="46" customWidth="1"/>
    <col min="8202" max="8202" width="0" style="46" hidden="1" customWidth="1"/>
    <col min="8203" max="8203" width="23.85546875" style="46" customWidth="1"/>
    <col min="8204" max="8204" width="21.28515625" style="46" customWidth="1"/>
    <col min="8205" max="8205" width="21.85546875" style="46" customWidth="1"/>
    <col min="8206" max="8206" width="17.85546875" style="46" customWidth="1"/>
    <col min="8207" max="8448" width="9.140625" style="46"/>
    <col min="8449" max="8449" width="11.140625" style="46" customWidth="1"/>
    <col min="8450" max="8450" width="4" style="46" customWidth="1"/>
    <col min="8451" max="8451" width="5.5703125" style="46" customWidth="1"/>
    <col min="8452" max="8452" width="6.28515625" style="46" customWidth="1"/>
    <col min="8453" max="8453" width="6" style="46" customWidth="1"/>
    <col min="8454" max="8454" width="4.7109375" style="46" customWidth="1"/>
    <col min="8455" max="8455" width="10.42578125" style="46" customWidth="1"/>
    <col min="8456" max="8456" width="10.85546875" style="46" customWidth="1"/>
    <col min="8457" max="8457" width="111" style="46" customWidth="1"/>
    <col min="8458" max="8458" width="0" style="46" hidden="1" customWidth="1"/>
    <col min="8459" max="8459" width="23.85546875" style="46" customWidth="1"/>
    <col min="8460" max="8460" width="21.28515625" style="46" customWidth="1"/>
    <col min="8461" max="8461" width="21.85546875" style="46" customWidth="1"/>
    <col min="8462" max="8462" width="17.85546875" style="46" customWidth="1"/>
    <col min="8463" max="8704" width="9.140625" style="46"/>
    <col min="8705" max="8705" width="11.140625" style="46" customWidth="1"/>
    <col min="8706" max="8706" width="4" style="46" customWidth="1"/>
    <col min="8707" max="8707" width="5.5703125" style="46" customWidth="1"/>
    <col min="8708" max="8708" width="6.28515625" style="46" customWidth="1"/>
    <col min="8709" max="8709" width="6" style="46" customWidth="1"/>
    <col min="8710" max="8710" width="4.7109375" style="46" customWidth="1"/>
    <col min="8711" max="8711" width="10.42578125" style="46" customWidth="1"/>
    <col min="8712" max="8712" width="10.85546875" style="46" customWidth="1"/>
    <col min="8713" max="8713" width="111" style="46" customWidth="1"/>
    <col min="8714" max="8714" width="0" style="46" hidden="1" customWidth="1"/>
    <col min="8715" max="8715" width="23.85546875" style="46" customWidth="1"/>
    <col min="8716" max="8716" width="21.28515625" style="46" customWidth="1"/>
    <col min="8717" max="8717" width="21.85546875" style="46" customWidth="1"/>
    <col min="8718" max="8718" width="17.85546875" style="46" customWidth="1"/>
    <col min="8719" max="8960" width="9.140625" style="46"/>
    <col min="8961" max="8961" width="11.140625" style="46" customWidth="1"/>
    <col min="8962" max="8962" width="4" style="46" customWidth="1"/>
    <col min="8963" max="8963" width="5.5703125" style="46" customWidth="1"/>
    <col min="8964" max="8964" width="6.28515625" style="46" customWidth="1"/>
    <col min="8965" max="8965" width="6" style="46" customWidth="1"/>
    <col min="8966" max="8966" width="4.7109375" style="46" customWidth="1"/>
    <col min="8967" max="8967" width="10.42578125" style="46" customWidth="1"/>
    <col min="8968" max="8968" width="10.85546875" style="46" customWidth="1"/>
    <col min="8969" max="8969" width="111" style="46" customWidth="1"/>
    <col min="8970" max="8970" width="0" style="46" hidden="1" customWidth="1"/>
    <col min="8971" max="8971" width="23.85546875" style="46" customWidth="1"/>
    <col min="8972" max="8972" width="21.28515625" style="46" customWidth="1"/>
    <col min="8973" max="8973" width="21.85546875" style="46" customWidth="1"/>
    <col min="8974" max="8974" width="17.85546875" style="46" customWidth="1"/>
    <col min="8975" max="9216" width="9.140625" style="46"/>
    <col min="9217" max="9217" width="11.140625" style="46" customWidth="1"/>
    <col min="9218" max="9218" width="4" style="46" customWidth="1"/>
    <col min="9219" max="9219" width="5.5703125" style="46" customWidth="1"/>
    <col min="9220" max="9220" width="6.28515625" style="46" customWidth="1"/>
    <col min="9221" max="9221" width="6" style="46" customWidth="1"/>
    <col min="9222" max="9222" width="4.7109375" style="46" customWidth="1"/>
    <col min="9223" max="9223" width="10.42578125" style="46" customWidth="1"/>
    <col min="9224" max="9224" width="10.85546875" style="46" customWidth="1"/>
    <col min="9225" max="9225" width="111" style="46" customWidth="1"/>
    <col min="9226" max="9226" width="0" style="46" hidden="1" customWidth="1"/>
    <col min="9227" max="9227" width="23.85546875" style="46" customWidth="1"/>
    <col min="9228" max="9228" width="21.28515625" style="46" customWidth="1"/>
    <col min="9229" max="9229" width="21.85546875" style="46" customWidth="1"/>
    <col min="9230" max="9230" width="17.85546875" style="46" customWidth="1"/>
    <col min="9231" max="9472" width="9.140625" style="46"/>
    <col min="9473" max="9473" width="11.140625" style="46" customWidth="1"/>
    <col min="9474" max="9474" width="4" style="46" customWidth="1"/>
    <col min="9475" max="9475" width="5.5703125" style="46" customWidth="1"/>
    <col min="9476" max="9476" width="6.28515625" style="46" customWidth="1"/>
    <col min="9477" max="9477" width="6" style="46" customWidth="1"/>
    <col min="9478" max="9478" width="4.7109375" style="46" customWidth="1"/>
    <col min="9479" max="9479" width="10.42578125" style="46" customWidth="1"/>
    <col min="9480" max="9480" width="10.85546875" style="46" customWidth="1"/>
    <col min="9481" max="9481" width="111" style="46" customWidth="1"/>
    <col min="9482" max="9482" width="0" style="46" hidden="1" customWidth="1"/>
    <col min="9483" max="9483" width="23.85546875" style="46" customWidth="1"/>
    <col min="9484" max="9484" width="21.28515625" style="46" customWidth="1"/>
    <col min="9485" max="9485" width="21.85546875" style="46" customWidth="1"/>
    <col min="9486" max="9486" width="17.85546875" style="46" customWidth="1"/>
    <col min="9487" max="9728" width="9.140625" style="46"/>
    <col min="9729" max="9729" width="11.140625" style="46" customWidth="1"/>
    <col min="9730" max="9730" width="4" style="46" customWidth="1"/>
    <col min="9731" max="9731" width="5.5703125" style="46" customWidth="1"/>
    <col min="9732" max="9732" width="6.28515625" style="46" customWidth="1"/>
    <col min="9733" max="9733" width="6" style="46" customWidth="1"/>
    <col min="9734" max="9734" width="4.7109375" style="46" customWidth="1"/>
    <col min="9735" max="9735" width="10.42578125" style="46" customWidth="1"/>
    <col min="9736" max="9736" width="10.85546875" style="46" customWidth="1"/>
    <col min="9737" max="9737" width="111" style="46" customWidth="1"/>
    <col min="9738" max="9738" width="0" style="46" hidden="1" customWidth="1"/>
    <col min="9739" max="9739" width="23.85546875" style="46" customWidth="1"/>
    <col min="9740" max="9740" width="21.28515625" style="46" customWidth="1"/>
    <col min="9741" max="9741" width="21.85546875" style="46" customWidth="1"/>
    <col min="9742" max="9742" width="17.85546875" style="46" customWidth="1"/>
    <col min="9743" max="9984" width="9.140625" style="46"/>
    <col min="9985" max="9985" width="11.140625" style="46" customWidth="1"/>
    <col min="9986" max="9986" width="4" style="46" customWidth="1"/>
    <col min="9987" max="9987" width="5.5703125" style="46" customWidth="1"/>
    <col min="9988" max="9988" width="6.28515625" style="46" customWidth="1"/>
    <col min="9989" max="9989" width="6" style="46" customWidth="1"/>
    <col min="9990" max="9990" width="4.7109375" style="46" customWidth="1"/>
    <col min="9991" max="9991" width="10.42578125" style="46" customWidth="1"/>
    <col min="9992" max="9992" width="10.85546875" style="46" customWidth="1"/>
    <col min="9993" max="9993" width="111" style="46" customWidth="1"/>
    <col min="9994" max="9994" width="0" style="46" hidden="1" customWidth="1"/>
    <col min="9995" max="9995" width="23.85546875" style="46" customWidth="1"/>
    <col min="9996" max="9996" width="21.28515625" style="46" customWidth="1"/>
    <col min="9997" max="9997" width="21.85546875" style="46" customWidth="1"/>
    <col min="9998" max="9998" width="17.85546875" style="46" customWidth="1"/>
    <col min="9999" max="10240" width="9.140625" style="46"/>
    <col min="10241" max="10241" width="11.140625" style="46" customWidth="1"/>
    <col min="10242" max="10242" width="4" style="46" customWidth="1"/>
    <col min="10243" max="10243" width="5.5703125" style="46" customWidth="1"/>
    <col min="10244" max="10244" width="6.28515625" style="46" customWidth="1"/>
    <col min="10245" max="10245" width="6" style="46" customWidth="1"/>
    <col min="10246" max="10246" width="4.7109375" style="46" customWidth="1"/>
    <col min="10247" max="10247" width="10.42578125" style="46" customWidth="1"/>
    <col min="10248" max="10248" width="10.85546875" style="46" customWidth="1"/>
    <col min="10249" max="10249" width="111" style="46" customWidth="1"/>
    <col min="10250" max="10250" width="0" style="46" hidden="1" customWidth="1"/>
    <col min="10251" max="10251" width="23.85546875" style="46" customWidth="1"/>
    <col min="10252" max="10252" width="21.28515625" style="46" customWidth="1"/>
    <col min="10253" max="10253" width="21.85546875" style="46" customWidth="1"/>
    <col min="10254" max="10254" width="17.85546875" style="46" customWidth="1"/>
    <col min="10255" max="10496" width="9.140625" style="46"/>
    <col min="10497" max="10497" width="11.140625" style="46" customWidth="1"/>
    <col min="10498" max="10498" width="4" style="46" customWidth="1"/>
    <col min="10499" max="10499" width="5.5703125" style="46" customWidth="1"/>
    <col min="10500" max="10500" width="6.28515625" style="46" customWidth="1"/>
    <col min="10501" max="10501" width="6" style="46" customWidth="1"/>
    <col min="10502" max="10502" width="4.7109375" style="46" customWidth="1"/>
    <col min="10503" max="10503" width="10.42578125" style="46" customWidth="1"/>
    <col min="10504" max="10504" width="10.85546875" style="46" customWidth="1"/>
    <col min="10505" max="10505" width="111" style="46" customWidth="1"/>
    <col min="10506" max="10506" width="0" style="46" hidden="1" customWidth="1"/>
    <col min="10507" max="10507" width="23.85546875" style="46" customWidth="1"/>
    <col min="10508" max="10508" width="21.28515625" style="46" customWidth="1"/>
    <col min="10509" max="10509" width="21.85546875" style="46" customWidth="1"/>
    <col min="10510" max="10510" width="17.85546875" style="46" customWidth="1"/>
    <col min="10511" max="10752" width="9.140625" style="46"/>
    <col min="10753" max="10753" width="11.140625" style="46" customWidth="1"/>
    <col min="10754" max="10754" width="4" style="46" customWidth="1"/>
    <col min="10755" max="10755" width="5.5703125" style="46" customWidth="1"/>
    <col min="10756" max="10756" width="6.28515625" style="46" customWidth="1"/>
    <col min="10757" max="10757" width="6" style="46" customWidth="1"/>
    <col min="10758" max="10758" width="4.7109375" style="46" customWidth="1"/>
    <col min="10759" max="10759" width="10.42578125" style="46" customWidth="1"/>
    <col min="10760" max="10760" width="10.85546875" style="46" customWidth="1"/>
    <col min="10761" max="10761" width="111" style="46" customWidth="1"/>
    <col min="10762" max="10762" width="0" style="46" hidden="1" customWidth="1"/>
    <col min="10763" max="10763" width="23.85546875" style="46" customWidth="1"/>
    <col min="10764" max="10764" width="21.28515625" style="46" customWidth="1"/>
    <col min="10765" max="10765" width="21.85546875" style="46" customWidth="1"/>
    <col min="10766" max="10766" width="17.85546875" style="46" customWidth="1"/>
    <col min="10767" max="11008" width="9.140625" style="46"/>
    <col min="11009" max="11009" width="11.140625" style="46" customWidth="1"/>
    <col min="11010" max="11010" width="4" style="46" customWidth="1"/>
    <col min="11011" max="11011" width="5.5703125" style="46" customWidth="1"/>
    <col min="11012" max="11012" width="6.28515625" style="46" customWidth="1"/>
    <col min="11013" max="11013" width="6" style="46" customWidth="1"/>
    <col min="11014" max="11014" width="4.7109375" style="46" customWidth="1"/>
    <col min="11015" max="11015" width="10.42578125" style="46" customWidth="1"/>
    <col min="11016" max="11016" width="10.85546875" style="46" customWidth="1"/>
    <col min="11017" max="11017" width="111" style="46" customWidth="1"/>
    <col min="11018" max="11018" width="0" style="46" hidden="1" customWidth="1"/>
    <col min="11019" max="11019" width="23.85546875" style="46" customWidth="1"/>
    <col min="11020" max="11020" width="21.28515625" style="46" customWidth="1"/>
    <col min="11021" max="11021" width="21.85546875" style="46" customWidth="1"/>
    <col min="11022" max="11022" width="17.85546875" style="46" customWidth="1"/>
    <col min="11023" max="11264" width="9.140625" style="46"/>
    <col min="11265" max="11265" width="11.140625" style="46" customWidth="1"/>
    <col min="11266" max="11266" width="4" style="46" customWidth="1"/>
    <col min="11267" max="11267" width="5.5703125" style="46" customWidth="1"/>
    <col min="11268" max="11268" width="6.28515625" style="46" customWidth="1"/>
    <col min="11269" max="11269" width="6" style="46" customWidth="1"/>
    <col min="11270" max="11270" width="4.7109375" style="46" customWidth="1"/>
    <col min="11271" max="11271" width="10.42578125" style="46" customWidth="1"/>
    <col min="11272" max="11272" width="10.85546875" style="46" customWidth="1"/>
    <col min="11273" max="11273" width="111" style="46" customWidth="1"/>
    <col min="11274" max="11274" width="0" style="46" hidden="1" customWidth="1"/>
    <col min="11275" max="11275" width="23.85546875" style="46" customWidth="1"/>
    <col min="11276" max="11276" width="21.28515625" style="46" customWidth="1"/>
    <col min="11277" max="11277" width="21.85546875" style="46" customWidth="1"/>
    <col min="11278" max="11278" width="17.85546875" style="46" customWidth="1"/>
    <col min="11279" max="11520" width="9.140625" style="46"/>
    <col min="11521" max="11521" width="11.140625" style="46" customWidth="1"/>
    <col min="11522" max="11522" width="4" style="46" customWidth="1"/>
    <col min="11523" max="11523" width="5.5703125" style="46" customWidth="1"/>
    <col min="11524" max="11524" width="6.28515625" style="46" customWidth="1"/>
    <col min="11525" max="11525" width="6" style="46" customWidth="1"/>
    <col min="11526" max="11526" width="4.7109375" style="46" customWidth="1"/>
    <col min="11527" max="11527" width="10.42578125" style="46" customWidth="1"/>
    <col min="11528" max="11528" width="10.85546875" style="46" customWidth="1"/>
    <col min="11529" max="11529" width="111" style="46" customWidth="1"/>
    <col min="11530" max="11530" width="0" style="46" hidden="1" customWidth="1"/>
    <col min="11531" max="11531" width="23.85546875" style="46" customWidth="1"/>
    <col min="11532" max="11532" width="21.28515625" style="46" customWidth="1"/>
    <col min="11533" max="11533" width="21.85546875" style="46" customWidth="1"/>
    <col min="11534" max="11534" width="17.85546875" style="46" customWidth="1"/>
    <col min="11535" max="11776" width="9.140625" style="46"/>
    <col min="11777" max="11777" width="11.140625" style="46" customWidth="1"/>
    <col min="11778" max="11778" width="4" style="46" customWidth="1"/>
    <col min="11779" max="11779" width="5.5703125" style="46" customWidth="1"/>
    <col min="11780" max="11780" width="6.28515625" style="46" customWidth="1"/>
    <col min="11781" max="11781" width="6" style="46" customWidth="1"/>
    <col min="11782" max="11782" width="4.7109375" style="46" customWidth="1"/>
    <col min="11783" max="11783" width="10.42578125" style="46" customWidth="1"/>
    <col min="11784" max="11784" width="10.85546875" style="46" customWidth="1"/>
    <col min="11785" max="11785" width="111" style="46" customWidth="1"/>
    <col min="11786" max="11786" width="0" style="46" hidden="1" customWidth="1"/>
    <col min="11787" max="11787" width="23.85546875" style="46" customWidth="1"/>
    <col min="11788" max="11788" width="21.28515625" style="46" customWidth="1"/>
    <col min="11789" max="11789" width="21.85546875" style="46" customWidth="1"/>
    <col min="11790" max="11790" width="17.85546875" style="46" customWidth="1"/>
    <col min="11791" max="12032" width="9.140625" style="46"/>
    <col min="12033" max="12033" width="11.140625" style="46" customWidth="1"/>
    <col min="12034" max="12034" width="4" style="46" customWidth="1"/>
    <col min="12035" max="12035" width="5.5703125" style="46" customWidth="1"/>
    <col min="12036" max="12036" width="6.28515625" style="46" customWidth="1"/>
    <col min="12037" max="12037" width="6" style="46" customWidth="1"/>
    <col min="12038" max="12038" width="4.7109375" style="46" customWidth="1"/>
    <col min="12039" max="12039" width="10.42578125" style="46" customWidth="1"/>
    <col min="12040" max="12040" width="10.85546875" style="46" customWidth="1"/>
    <col min="12041" max="12041" width="111" style="46" customWidth="1"/>
    <col min="12042" max="12042" width="0" style="46" hidden="1" customWidth="1"/>
    <col min="12043" max="12043" width="23.85546875" style="46" customWidth="1"/>
    <col min="12044" max="12044" width="21.28515625" style="46" customWidth="1"/>
    <col min="12045" max="12045" width="21.85546875" style="46" customWidth="1"/>
    <col min="12046" max="12046" width="17.85546875" style="46" customWidth="1"/>
    <col min="12047" max="12288" width="9.140625" style="46"/>
    <col min="12289" max="12289" width="11.140625" style="46" customWidth="1"/>
    <col min="12290" max="12290" width="4" style="46" customWidth="1"/>
    <col min="12291" max="12291" width="5.5703125" style="46" customWidth="1"/>
    <col min="12292" max="12292" width="6.28515625" style="46" customWidth="1"/>
    <col min="12293" max="12293" width="6" style="46" customWidth="1"/>
    <col min="12294" max="12294" width="4.7109375" style="46" customWidth="1"/>
    <col min="12295" max="12295" width="10.42578125" style="46" customWidth="1"/>
    <col min="12296" max="12296" width="10.85546875" style="46" customWidth="1"/>
    <col min="12297" max="12297" width="111" style="46" customWidth="1"/>
    <col min="12298" max="12298" width="0" style="46" hidden="1" customWidth="1"/>
    <col min="12299" max="12299" width="23.85546875" style="46" customWidth="1"/>
    <col min="12300" max="12300" width="21.28515625" style="46" customWidth="1"/>
    <col min="12301" max="12301" width="21.85546875" style="46" customWidth="1"/>
    <col min="12302" max="12302" width="17.85546875" style="46" customWidth="1"/>
    <col min="12303" max="12544" width="9.140625" style="46"/>
    <col min="12545" max="12545" width="11.140625" style="46" customWidth="1"/>
    <col min="12546" max="12546" width="4" style="46" customWidth="1"/>
    <col min="12547" max="12547" width="5.5703125" style="46" customWidth="1"/>
    <col min="12548" max="12548" width="6.28515625" style="46" customWidth="1"/>
    <col min="12549" max="12549" width="6" style="46" customWidth="1"/>
    <col min="12550" max="12550" width="4.7109375" style="46" customWidth="1"/>
    <col min="12551" max="12551" width="10.42578125" style="46" customWidth="1"/>
    <col min="12552" max="12552" width="10.85546875" style="46" customWidth="1"/>
    <col min="12553" max="12553" width="111" style="46" customWidth="1"/>
    <col min="12554" max="12554" width="0" style="46" hidden="1" customWidth="1"/>
    <col min="12555" max="12555" width="23.85546875" style="46" customWidth="1"/>
    <col min="12556" max="12556" width="21.28515625" style="46" customWidth="1"/>
    <col min="12557" max="12557" width="21.85546875" style="46" customWidth="1"/>
    <col min="12558" max="12558" width="17.85546875" style="46" customWidth="1"/>
    <col min="12559" max="12800" width="9.140625" style="46"/>
    <col min="12801" max="12801" width="11.140625" style="46" customWidth="1"/>
    <col min="12802" max="12802" width="4" style="46" customWidth="1"/>
    <col min="12803" max="12803" width="5.5703125" style="46" customWidth="1"/>
    <col min="12804" max="12804" width="6.28515625" style="46" customWidth="1"/>
    <col min="12805" max="12805" width="6" style="46" customWidth="1"/>
    <col min="12806" max="12806" width="4.7109375" style="46" customWidth="1"/>
    <col min="12807" max="12807" width="10.42578125" style="46" customWidth="1"/>
    <col min="12808" max="12808" width="10.85546875" style="46" customWidth="1"/>
    <col min="12809" max="12809" width="111" style="46" customWidth="1"/>
    <col min="12810" max="12810" width="0" style="46" hidden="1" customWidth="1"/>
    <col min="12811" max="12811" width="23.85546875" style="46" customWidth="1"/>
    <col min="12812" max="12812" width="21.28515625" style="46" customWidth="1"/>
    <col min="12813" max="12813" width="21.85546875" style="46" customWidth="1"/>
    <col min="12814" max="12814" width="17.85546875" style="46" customWidth="1"/>
    <col min="12815" max="13056" width="9.140625" style="46"/>
    <col min="13057" max="13057" width="11.140625" style="46" customWidth="1"/>
    <col min="13058" max="13058" width="4" style="46" customWidth="1"/>
    <col min="13059" max="13059" width="5.5703125" style="46" customWidth="1"/>
    <col min="13060" max="13060" width="6.28515625" style="46" customWidth="1"/>
    <col min="13061" max="13061" width="6" style="46" customWidth="1"/>
    <col min="13062" max="13062" width="4.7109375" style="46" customWidth="1"/>
    <col min="13063" max="13063" width="10.42578125" style="46" customWidth="1"/>
    <col min="13064" max="13064" width="10.85546875" style="46" customWidth="1"/>
    <col min="13065" max="13065" width="111" style="46" customWidth="1"/>
    <col min="13066" max="13066" width="0" style="46" hidden="1" customWidth="1"/>
    <col min="13067" max="13067" width="23.85546875" style="46" customWidth="1"/>
    <col min="13068" max="13068" width="21.28515625" style="46" customWidth="1"/>
    <col min="13069" max="13069" width="21.85546875" style="46" customWidth="1"/>
    <col min="13070" max="13070" width="17.85546875" style="46" customWidth="1"/>
    <col min="13071" max="13312" width="9.140625" style="46"/>
    <col min="13313" max="13313" width="11.140625" style="46" customWidth="1"/>
    <col min="13314" max="13314" width="4" style="46" customWidth="1"/>
    <col min="13315" max="13315" width="5.5703125" style="46" customWidth="1"/>
    <col min="13316" max="13316" width="6.28515625" style="46" customWidth="1"/>
    <col min="13317" max="13317" width="6" style="46" customWidth="1"/>
    <col min="13318" max="13318" width="4.7109375" style="46" customWidth="1"/>
    <col min="13319" max="13319" width="10.42578125" style="46" customWidth="1"/>
    <col min="13320" max="13320" width="10.85546875" style="46" customWidth="1"/>
    <col min="13321" max="13321" width="111" style="46" customWidth="1"/>
    <col min="13322" max="13322" width="0" style="46" hidden="1" customWidth="1"/>
    <col min="13323" max="13323" width="23.85546875" style="46" customWidth="1"/>
    <col min="13324" max="13324" width="21.28515625" style="46" customWidth="1"/>
    <col min="13325" max="13325" width="21.85546875" style="46" customWidth="1"/>
    <col min="13326" max="13326" width="17.85546875" style="46" customWidth="1"/>
    <col min="13327" max="13568" width="9.140625" style="46"/>
    <col min="13569" max="13569" width="11.140625" style="46" customWidth="1"/>
    <col min="13570" max="13570" width="4" style="46" customWidth="1"/>
    <col min="13571" max="13571" width="5.5703125" style="46" customWidth="1"/>
    <col min="13572" max="13572" width="6.28515625" style="46" customWidth="1"/>
    <col min="13573" max="13573" width="6" style="46" customWidth="1"/>
    <col min="13574" max="13574" width="4.7109375" style="46" customWidth="1"/>
    <col min="13575" max="13575" width="10.42578125" style="46" customWidth="1"/>
    <col min="13576" max="13576" width="10.85546875" style="46" customWidth="1"/>
    <col min="13577" max="13577" width="111" style="46" customWidth="1"/>
    <col min="13578" max="13578" width="0" style="46" hidden="1" customWidth="1"/>
    <col min="13579" max="13579" width="23.85546875" style="46" customWidth="1"/>
    <col min="13580" max="13580" width="21.28515625" style="46" customWidth="1"/>
    <col min="13581" max="13581" width="21.85546875" style="46" customWidth="1"/>
    <col min="13582" max="13582" width="17.85546875" style="46" customWidth="1"/>
    <col min="13583" max="13824" width="9.140625" style="46"/>
    <col min="13825" max="13825" width="11.140625" style="46" customWidth="1"/>
    <col min="13826" max="13826" width="4" style="46" customWidth="1"/>
    <col min="13827" max="13827" width="5.5703125" style="46" customWidth="1"/>
    <col min="13828" max="13828" width="6.28515625" style="46" customWidth="1"/>
    <col min="13829" max="13829" width="6" style="46" customWidth="1"/>
    <col min="13830" max="13830" width="4.7109375" style="46" customWidth="1"/>
    <col min="13831" max="13831" width="10.42578125" style="46" customWidth="1"/>
    <col min="13832" max="13832" width="10.85546875" style="46" customWidth="1"/>
    <col min="13833" max="13833" width="111" style="46" customWidth="1"/>
    <col min="13834" max="13834" width="0" style="46" hidden="1" customWidth="1"/>
    <col min="13835" max="13835" width="23.85546875" style="46" customWidth="1"/>
    <col min="13836" max="13836" width="21.28515625" style="46" customWidth="1"/>
    <col min="13837" max="13837" width="21.85546875" style="46" customWidth="1"/>
    <col min="13838" max="13838" width="17.85546875" style="46" customWidth="1"/>
    <col min="13839" max="14080" width="9.140625" style="46"/>
    <col min="14081" max="14081" width="11.140625" style="46" customWidth="1"/>
    <col min="14082" max="14082" width="4" style="46" customWidth="1"/>
    <col min="14083" max="14083" width="5.5703125" style="46" customWidth="1"/>
    <col min="14084" max="14084" width="6.28515625" style="46" customWidth="1"/>
    <col min="14085" max="14085" width="6" style="46" customWidth="1"/>
    <col min="14086" max="14086" width="4.7109375" style="46" customWidth="1"/>
    <col min="14087" max="14087" width="10.42578125" style="46" customWidth="1"/>
    <col min="14088" max="14088" width="10.85546875" style="46" customWidth="1"/>
    <col min="14089" max="14089" width="111" style="46" customWidth="1"/>
    <col min="14090" max="14090" width="0" style="46" hidden="1" customWidth="1"/>
    <col min="14091" max="14091" width="23.85546875" style="46" customWidth="1"/>
    <col min="14092" max="14092" width="21.28515625" style="46" customWidth="1"/>
    <col min="14093" max="14093" width="21.85546875" style="46" customWidth="1"/>
    <col min="14094" max="14094" width="17.85546875" style="46" customWidth="1"/>
    <col min="14095" max="14336" width="9.140625" style="46"/>
    <col min="14337" max="14337" width="11.140625" style="46" customWidth="1"/>
    <col min="14338" max="14338" width="4" style="46" customWidth="1"/>
    <col min="14339" max="14339" width="5.5703125" style="46" customWidth="1"/>
    <col min="14340" max="14340" width="6.28515625" style="46" customWidth="1"/>
    <col min="14341" max="14341" width="6" style="46" customWidth="1"/>
    <col min="14342" max="14342" width="4.7109375" style="46" customWidth="1"/>
    <col min="14343" max="14343" width="10.42578125" style="46" customWidth="1"/>
    <col min="14344" max="14344" width="10.85546875" style="46" customWidth="1"/>
    <col min="14345" max="14345" width="111" style="46" customWidth="1"/>
    <col min="14346" max="14346" width="0" style="46" hidden="1" customWidth="1"/>
    <col min="14347" max="14347" width="23.85546875" style="46" customWidth="1"/>
    <col min="14348" max="14348" width="21.28515625" style="46" customWidth="1"/>
    <col min="14349" max="14349" width="21.85546875" style="46" customWidth="1"/>
    <col min="14350" max="14350" width="17.85546875" style="46" customWidth="1"/>
    <col min="14351" max="14592" width="9.140625" style="46"/>
    <col min="14593" max="14593" width="11.140625" style="46" customWidth="1"/>
    <col min="14594" max="14594" width="4" style="46" customWidth="1"/>
    <col min="14595" max="14595" width="5.5703125" style="46" customWidth="1"/>
    <col min="14596" max="14596" width="6.28515625" style="46" customWidth="1"/>
    <col min="14597" max="14597" width="6" style="46" customWidth="1"/>
    <col min="14598" max="14598" width="4.7109375" style="46" customWidth="1"/>
    <col min="14599" max="14599" width="10.42578125" style="46" customWidth="1"/>
    <col min="14600" max="14600" width="10.85546875" style="46" customWidth="1"/>
    <col min="14601" max="14601" width="111" style="46" customWidth="1"/>
    <col min="14602" max="14602" width="0" style="46" hidden="1" customWidth="1"/>
    <col min="14603" max="14603" width="23.85546875" style="46" customWidth="1"/>
    <col min="14604" max="14604" width="21.28515625" style="46" customWidth="1"/>
    <col min="14605" max="14605" width="21.85546875" style="46" customWidth="1"/>
    <col min="14606" max="14606" width="17.85546875" style="46" customWidth="1"/>
    <col min="14607" max="14848" width="9.140625" style="46"/>
    <col min="14849" max="14849" width="11.140625" style="46" customWidth="1"/>
    <col min="14850" max="14850" width="4" style="46" customWidth="1"/>
    <col min="14851" max="14851" width="5.5703125" style="46" customWidth="1"/>
    <col min="14852" max="14852" width="6.28515625" style="46" customWidth="1"/>
    <col min="14853" max="14853" width="6" style="46" customWidth="1"/>
    <col min="14854" max="14854" width="4.7109375" style="46" customWidth="1"/>
    <col min="14855" max="14855" width="10.42578125" style="46" customWidth="1"/>
    <col min="14856" max="14856" width="10.85546875" style="46" customWidth="1"/>
    <col min="14857" max="14857" width="111" style="46" customWidth="1"/>
    <col min="14858" max="14858" width="0" style="46" hidden="1" customWidth="1"/>
    <col min="14859" max="14859" width="23.85546875" style="46" customWidth="1"/>
    <col min="14860" max="14860" width="21.28515625" style="46" customWidth="1"/>
    <col min="14861" max="14861" width="21.85546875" style="46" customWidth="1"/>
    <col min="14862" max="14862" width="17.85546875" style="46" customWidth="1"/>
    <col min="14863" max="15104" width="9.140625" style="46"/>
    <col min="15105" max="15105" width="11.140625" style="46" customWidth="1"/>
    <col min="15106" max="15106" width="4" style="46" customWidth="1"/>
    <col min="15107" max="15107" width="5.5703125" style="46" customWidth="1"/>
    <col min="15108" max="15108" width="6.28515625" style="46" customWidth="1"/>
    <col min="15109" max="15109" width="6" style="46" customWidth="1"/>
    <col min="15110" max="15110" width="4.7109375" style="46" customWidth="1"/>
    <col min="15111" max="15111" width="10.42578125" style="46" customWidth="1"/>
    <col min="15112" max="15112" width="10.85546875" style="46" customWidth="1"/>
    <col min="15113" max="15113" width="111" style="46" customWidth="1"/>
    <col min="15114" max="15114" width="0" style="46" hidden="1" customWidth="1"/>
    <col min="15115" max="15115" width="23.85546875" style="46" customWidth="1"/>
    <col min="15116" max="15116" width="21.28515625" style="46" customWidth="1"/>
    <col min="15117" max="15117" width="21.85546875" style="46" customWidth="1"/>
    <col min="15118" max="15118" width="17.85546875" style="46" customWidth="1"/>
    <col min="15119" max="15360" width="9.140625" style="46"/>
    <col min="15361" max="15361" width="11.140625" style="46" customWidth="1"/>
    <col min="15362" max="15362" width="4" style="46" customWidth="1"/>
    <col min="15363" max="15363" width="5.5703125" style="46" customWidth="1"/>
    <col min="15364" max="15364" width="6.28515625" style="46" customWidth="1"/>
    <col min="15365" max="15365" width="6" style="46" customWidth="1"/>
    <col min="15366" max="15366" width="4.7109375" style="46" customWidth="1"/>
    <col min="15367" max="15367" width="10.42578125" style="46" customWidth="1"/>
    <col min="15368" max="15368" width="10.85546875" style="46" customWidth="1"/>
    <col min="15369" max="15369" width="111" style="46" customWidth="1"/>
    <col min="15370" max="15370" width="0" style="46" hidden="1" customWidth="1"/>
    <col min="15371" max="15371" width="23.85546875" style="46" customWidth="1"/>
    <col min="15372" max="15372" width="21.28515625" style="46" customWidth="1"/>
    <col min="15373" max="15373" width="21.85546875" style="46" customWidth="1"/>
    <col min="15374" max="15374" width="17.85546875" style="46" customWidth="1"/>
    <col min="15375" max="15616" width="9.140625" style="46"/>
    <col min="15617" max="15617" width="11.140625" style="46" customWidth="1"/>
    <col min="15618" max="15618" width="4" style="46" customWidth="1"/>
    <col min="15619" max="15619" width="5.5703125" style="46" customWidth="1"/>
    <col min="15620" max="15620" width="6.28515625" style="46" customWidth="1"/>
    <col min="15621" max="15621" width="6" style="46" customWidth="1"/>
    <col min="15622" max="15622" width="4.7109375" style="46" customWidth="1"/>
    <col min="15623" max="15623" width="10.42578125" style="46" customWidth="1"/>
    <col min="15624" max="15624" width="10.85546875" style="46" customWidth="1"/>
    <col min="15625" max="15625" width="111" style="46" customWidth="1"/>
    <col min="15626" max="15626" width="0" style="46" hidden="1" customWidth="1"/>
    <col min="15627" max="15627" width="23.85546875" style="46" customWidth="1"/>
    <col min="15628" max="15628" width="21.28515625" style="46" customWidth="1"/>
    <col min="15629" max="15629" width="21.85546875" style="46" customWidth="1"/>
    <col min="15630" max="15630" width="17.85546875" style="46" customWidth="1"/>
    <col min="15631" max="15872" width="9.140625" style="46"/>
    <col min="15873" max="15873" width="11.140625" style="46" customWidth="1"/>
    <col min="15874" max="15874" width="4" style="46" customWidth="1"/>
    <col min="15875" max="15875" width="5.5703125" style="46" customWidth="1"/>
    <col min="15876" max="15876" width="6.28515625" style="46" customWidth="1"/>
    <col min="15877" max="15877" width="6" style="46" customWidth="1"/>
    <col min="15878" max="15878" width="4.7109375" style="46" customWidth="1"/>
    <col min="15879" max="15879" width="10.42578125" style="46" customWidth="1"/>
    <col min="15880" max="15880" width="10.85546875" style="46" customWidth="1"/>
    <col min="15881" max="15881" width="111" style="46" customWidth="1"/>
    <col min="15882" max="15882" width="0" style="46" hidden="1" customWidth="1"/>
    <col min="15883" max="15883" width="23.85546875" style="46" customWidth="1"/>
    <col min="15884" max="15884" width="21.28515625" style="46" customWidth="1"/>
    <col min="15885" max="15885" width="21.85546875" style="46" customWidth="1"/>
    <col min="15886" max="15886" width="17.85546875" style="46" customWidth="1"/>
    <col min="15887" max="16128" width="9.140625" style="46"/>
    <col min="16129" max="16129" width="11.140625" style="46" customWidth="1"/>
    <col min="16130" max="16130" width="4" style="46" customWidth="1"/>
    <col min="16131" max="16131" width="5.5703125" style="46" customWidth="1"/>
    <col min="16132" max="16132" width="6.28515625" style="46" customWidth="1"/>
    <col min="16133" max="16133" width="6" style="46" customWidth="1"/>
    <col min="16134" max="16134" width="4.7109375" style="46" customWidth="1"/>
    <col min="16135" max="16135" width="10.42578125" style="46" customWidth="1"/>
    <col min="16136" max="16136" width="10.85546875" style="46" customWidth="1"/>
    <col min="16137" max="16137" width="111" style="46" customWidth="1"/>
    <col min="16138" max="16138" width="0" style="46" hidden="1" customWidth="1"/>
    <col min="16139" max="16139" width="23.85546875" style="46" customWidth="1"/>
    <col min="16140" max="16140" width="21.28515625" style="46" customWidth="1"/>
    <col min="16141" max="16141" width="21.85546875" style="46" customWidth="1"/>
    <col min="16142" max="16142" width="17.85546875" style="46" customWidth="1"/>
    <col min="16143" max="16384" width="9.140625" style="46"/>
  </cols>
  <sheetData>
    <row r="1" spans="1:13">
      <c r="L1" s="47" t="s">
        <v>318</v>
      </c>
    </row>
    <row r="2" spans="1:13">
      <c r="L2" s="47" t="s">
        <v>319</v>
      </c>
    </row>
    <row r="3" spans="1:13">
      <c r="L3" s="47" t="s">
        <v>320</v>
      </c>
    </row>
    <row r="4" spans="1:13">
      <c r="L4" s="47" t="s">
        <v>321</v>
      </c>
    </row>
    <row r="5" spans="1:13">
      <c r="L5" s="47" t="s">
        <v>619</v>
      </c>
    </row>
    <row r="7" spans="1:13">
      <c r="A7" s="142" t="s">
        <v>576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1:13">
      <c r="I8" s="48"/>
    </row>
    <row r="9" spans="1:13" ht="27.75" customHeight="1">
      <c r="A9" s="143" t="s">
        <v>322</v>
      </c>
      <c r="B9" s="143"/>
      <c r="C9" s="143"/>
      <c r="D9" s="143"/>
      <c r="E9" s="143"/>
      <c r="F9" s="143"/>
      <c r="G9" s="143"/>
      <c r="H9" s="143"/>
      <c r="I9" s="144" t="s">
        <v>323</v>
      </c>
      <c r="J9" s="49"/>
      <c r="K9" s="145" t="s">
        <v>324</v>
      </c>
      <c r="L9" s="146" t="s">
        <v>78</v>
      </c>
      <c r="M9" s="147"/>
    </row>
    <row r="10" spans="1:13" ht="27.75" customHeight="1">
      <c r="A10" s="150" t="s">
        <v>325</v>
      </c>
      <c r="B10" s="152" t="s">
        <v>326</v>
      </c>
      <c r="C10" s="153"/>
      <c r="D10" s="153"/>
      <c r="E10" s="153"/>
      <c r="F10" s="154"/>
      <c r="G10" s="152" t="s">
        <v>327</v>
      </c>
      <c r="H10" s="154"/>
      <c r="I10" s="144"/>
      <c r="J10" s="49"/>
      <c r="K10" s="145"/>
      <c r="L10" s="148"/>
      <c r="M10" s="149"/>
    </row>
    <row r="11" spans="1:13" ht="146.25" customHeight="1">
      <c r="A11" s="151"/>
      <c r="B11" s="50" t="s">
        <v>328</v>
      </c>
      <c r="C11" s="50" t="s">
        <v>329</v>
      </c>
      <c r="D11" s="50" t="s">
        <v>330</v>
      </c>
      <c r="E11" s="50" t="s">
        <v>331</v>
      </c>
      <c r="F11" s="50" t="s">
        <v>332</v>
      </c>
      <c r="G11" s="50" t="s">
        <v>333</v>
      </c>
      <c r="H11" s="50" t="s">
        <v>334</v>
      </c>
      <c r="I11" s="144"/>
      <c r="J11" s="51"/>
      <c r="K11" s="145"/>
      <c r="L11" s="155" t="s">
        <v>335</v>
      </c>
      <c r="M11" s="157" t="s">
        <v>23</v>
      </c>
    </row>
    <row r="12" spans="1:13" hidden="1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 t="s">
        <v>7</v>
      </c>
      <c r="H12" s="52">
        <v>8</v>
      </c>
      <c r="I12" s="53">
        <v>9</v>
      </c>
      <c r="J12" s="54"/>
      <c r="K12" s="54"/>
      <c r="L12" s="156"/>
      <c r="M12" s="156"/>
    </row>
    <row r="13" spans="1:13" ht="19.5" customHeight="1">
      <c r="A13" s="55" t="s">
        <v>336</v>
      </c>
      <c r="B13" s="55" t="s">
        <v>337</v>
      </c>
      <c r="C13" s="55" t="s">
        <v>54</v>
      </c>
      <c r="D13" s="55" t="s">
        <v>54</v>
      </c>
      <c r="E13" s="55" t="s">
        <v>56</v>
      </c>
      <c r="F13" s="55" t="s">
        <v>54</v>
      </c>
      <c r="G13" s="55" t="s">
        <v>55</v>
      </c>
      <c r="H13" s="55" t="s">
        <v>56</v>
      </c>
      <c r="I13" s="56" t="s">
        <v>80</v>
      </c>
      <c r="J13" s="57">
        <f ca="1">J14+J33+J58+J80+J87+#REF!+#REF!+J23+J49+#REF!+J96</f>
        <v>458661187.13</v>
      </c>
      <c r="K13" s="57">
        <f>K14+K23+K33+K49+K54+K58+K80+K87+K96+K109+K148</f>
        <v>973752252.69999993</v>
      </c>
      <c r="L13" s="57">
        <f>L14+L23+L33+L49+L54+L58+L80+L87+L96+L109+L148</f>
        <v>948364103.48999989</v>
      </c>
      <c r="M13" s="57">
        <f t="shared" ref="M13:M44" si="0">L13/K13*100</f>
        <v>97.392750657099441</v>
      </c>
    </row>
    <row r="14" spans="1:13" ht="24" customHeight="1">
      <c r="A14" s="55" t="s">
        <v>56</v>
      </c>
      <c r="B14" s="55" t="s">
        <v>337</v>
      </c>
      <c r="C14" s="55" t="s">
        <v>0</v>
      </c>
      <c r="D14" s="55" t="s">
        <v>54</v>
      </c>
      <c r="E14" s="55" t="s">
        <v>56</v>
      </c>
      <c r="F14" s="55" t="s">
        <v>54</v>
      </c>
      <c r="G14" s="55" t="s">
        <v>55</v>
      </c>
      <c r="H14" s="55" t="s">
        <v>56</v>
      </c>
      <c r="I14" s="56" t="s">
        <v>82</v>
      </c>
      <c r="J14" s="57">
        <f ca="1">J15</f>
        <v>360909422.38</v>
      </c>
      <c r="K14" s="57">
        <f>K15</f>
        <v>726021374.32999992</v>
      </c>
      <c r="L14" s="57">
        <f>L15</f>
        <v>726021374.32999992</v>
      </c>
      <c r="M14" s="57">
        <f t="shared" si="0"/>
        <v>100</v>
      </c>
    </row>
    <row r="15" spans="1:13" ht="22.5" customHeight="1">
      <c r="A15" s="55" t="s">
        <v>56</v>
      </c>
      <c r="B15" s="55" t="s">
        <v>337</v>
      </c>
      <c r="C15" s="55" t="s">
        <v>0</v>
      </c>
      <c r="D15" s="55" t="s">
        <v>6</v>
      </c>
      <c r="E15" s="55" t="s">
        <v>56</v>
      </c>
      <c r="F15" s="55" t="s">
        <v>0</v>
      </c>
      <c r="G15" s="55" t="s">
        <v>55</v>
      </c>
      <c r="H15" s="55" t="s">
        <v>338</v>
      </c>
      <c r="I15" s="56" t="s">
        <v>339</v>
      </c>
      <c r="J15" s="57">
        <f ca="1">SUM(J16:J18)</f>
        <v>355110583.08999997</v>
      </c>
      <c r="K15" s="57">
        <f>SUM(K16:K22)</f>
        <v>726021374.32999992</v>
      </c>
      <c r="L15" s="57">
        <f>SUM(L16:L22)</f>
        <v>726021374.32999992</v>
      </c>
      <c r="M15" s="57">
        <f>L15/K15*100</f>
        <v>100</v>
      </c>
    </row>
    <row r="16" spans="1:13" ht="58.5" customHeight="1">
      <c r="A16" s="55" t="s">
        <v>336</v>
      </c>
      <c r="B16" s="55" t="s">
        <v>337</v>
      </c>
      <c r="C16" s="55" t="s">
        <v>0</v>
      </c>
      <c r="D16" s="55" t="s">
        <v>6</v>
      </c>
      <c r="E16" s="55" t="s">
        <v>340</v>
      </c>
      <c r="F16" s="55" t="s">
        <v>0</v>
      </c>
      <c r="G16" s="55" t="s">
        <v>55</v>
      </c>
      <c r="H16" s="55" t="s">
        <v>338</v>
      </c>
      <c r="I16" s="56" t="s">
        <v>341</v>
      </c>
      <c r="J16" s="58">
        <f ca="1">J15*98.37%</f>
        <v>349322287.38</v>
      </c>
      <c r="K16" s="58">
        <v>681106316.80999994</v>
      </c>
      <c r="L16" s="58">
        <v>681106316.80999994</v>
      </c>
      <c r="M16" s="57">
        <f t="shared" si="0"/>
        <v>100</v>
      </c>
    </row>
    <row r="17" spans="1:13" ht="63">
      <c r="A17" s="55" t="s">
        <v>336</v>
      </c>
      <c r="B17" s="55" t="s">
        <v>337</v>
      </c>
      <c r="C17" s="55" t="s">
        <v>0</v>
      </c>
      <c r="D17" s="55" t="s">
        <v>6</v>
      </c>
      <c r="E17" s="55" t="s">
        <v>342</v>
      </c>
      <c r="F17" s="55" t="s">
        <v>0</v>
      </c>
      <c r="G17" s="55" t="s">
        <v>55</v>
      </c>
      <c r="H17" s="55" t="s">
        <v>338</v>
      </c>
      <c r="I17" s="56" t="s">
        <v>343</v>
      </c>
      <c r="J17" s="57">
        <f ca="1">J15*0.85%</f>
        <v>3018440.02</v>
      </c>
      <c r="K17" s="57">
        <v>1920553.27</v>
      </c>
      <c r="L17" s="57">
        <v>1920553.27</v>
      </c>
      <c r="M17" s="57">
        <f t="shared" si="0"/>
        <v>100</v>
      </c>
    </row>
    <row r="18" spans="1:13" ht="42.75" customHeight="1">
      <c r="A18" s="55" t="s">
        <v>336</v>
      </c>
      <c r="B18" s="55" t="s">
        <v>337</v>
      </c>
      <c r="C18" s="55" t="s">
        <v>0</v>
      </c>
      <c r="D18" s="55" t="s">
        <v>6</v>
      </c>
      <c r="E18" s="55" t="s">
        <v>344</v>
      </c>
      <c r="F18" s="55" t="s">
        <v>0</v>
      </c>
      <c r="G18" s="55" t="s">
        <v>55</v>
      </c>
      <c r="H18" s="55" t="s">
        <v>338</v>
      </c>
      <c r="I18" s="56" t="s">
        <v>345</v>
      </c>
      <c r="J18" s="58">
        <f ca="1">J15*0.78%</f>
        <v>2769862.6</v>
      </c>
      <c r="K18" s="58">
        <v>24581641.609999999</v>
      </c>
      <c r="L18" s="58">
        <v>24581641.609999999</v>
      </c>
      <c r="M18" s="57">
        <f t="shared" si="0"/>
        <v>100</v>
      </c>
    </row>
    <row r="19" spans="1:13" ht="61.5" customHeight="1">
      <c r="A19" s="86" t="s">
        <v>336</v>
      </c>
      <c r="B19" s="86" t="s">
        <v>337</v>
      </c>
      <c r="C19" s="86" t="s">
        <v>0</v>
      </c>
      <c r="D19" s="86" t="s">
        <v>6</v>
      </c>
      <c r="E19" s="86" t="s">
        <v>394</v>
      </c>
      <c r="F19" s="86" t="s">
        <v>0</v>
      </c>
      <c r="G19" s="86" t="s">
        <v>55</v>
      </c>
      <c r="H19" s="86" t="s">
        <v>338</v>
      </c>
      <c r="I19" s="85" t="s">
        <v>466</v>
      </c>
      <c r="J19" s="58"/>
      <c r="K19" s="58">
        <v>5930824.6900000004</v>
      </c>
      <c r="L19" s="58">
        <v>5930824.6900000004</v>
      </c>
      <c r="M19" s="57">
        <f>L19/K19*100</f>
        <v>100</v>
      </c>
    </row>
    <row r="20" spans="1:13" ht="72.75" customHeight="1">
      <c r="A20" s="86" t="s">
        <v>56</v>
      </c>
      <c r="B20" s="86" t="s">
        <v>1</v>
      </c>
      <c r="C20" s="86" t="s">
        <v>0</v>
      </c>
      <c r="D20" s="86" t="s">
        <v>6</v>
      </c>
      <c r="E20" s="86" t="s">
        <v>500</v>
      </c>
      <c r="F20" s="86" t="s">
        <v>0</v>
      </c>
      <c r="G20" s="86" t="s">
        <v>55</v>
      </c>
      <c r="H20" s="86" t="s">
        <v>338</v>
      </c>
      <c r="I20" s="85" t="s">
        <v>547</v>
      </c>
      <c r="J20" s="58"/>
      <c r="K20" s="58">
        <v>1423468.3</v>
      </c>
      <c r="L20" s="58">
        <v>1423468.3</v>
      </c>
      <c r="M20" s="57">
        <f>L20/K20*100</f>
        <v>100</v>
      </c>
    </row>
    <row r="21" spans="1:13" ht="45.75" customHeight="1">
      <c r="A21" s="86" t="s">
        <v>56</v>
      </c>
      <c r="B21" s="86" t="s">
        <v>1</v>
      </c>
      <c r="C21" s="86" t="s">
        <v>0</v>
      </c>
      <c r="D21" s="86" t="s">
        <v>6</v>
      </c>
      <c r="E21" s="86" t="s">
        <v>402</v>
      </c>
      <c r="F21" s="86" t="s">
        <v>0</v>
      </c>
      <c r="G21" s="86" t="s">
        <v>55</v>
      </c>
      <c r="H21" s="86" t="s">
        <v>338</v>
      </c>
      <c r="I21" s="85" t="s">
        <v>583</v>
      </c>
      <c r="J21" s="58"/>
      <c r="K21" s="58">
        <v>7411022.2300000004</v>
      </c>
      <c r="L21" s="58">
        <v>7411022.2300000004</v>
      </c>
      <c r="M21" s="57">
        <f t="shared" ref="M21:M22" si="1">L21/K21*100</f>
        <v>100</v>
      </c>
    </row>
    <row r="22" spans="1:13" ht="39.75" customHeight="1">
      <c r="A22" s="86" t="s">
        <v>56</v>
      </c>
      <c r="B22" s="86" t="s">
        <v>1</v>
      </c>
      <c r="C22" s="86" t="s">
        <v>0</v>
      </c>
      <c r="D22" s="86" t="s">
        <v>6</v>
      </c>
      <c r="E22" s="86" t="s">
        <v>421</v>
      </c>
      <c r="F22" s="86" t="s">
        <v>0</v>
      </c>
      <c r="G22" s="86" t="s">
        <v>55</v>
      </c>
      <c r="H22" s="86" t="s">
        <v>338</v>
      </c>
      <c r="I22" s="85" t="s">
        <v>584</v>
      </c>
      <c r="J22" s="58"/>
      <c r="K22" s="58">
        <v>3647547.42</v>
      </c>
      <c r="L22" s="58">
        <v>3647547.42</v>
      </c>
      <c r="M22" s="57">
        <f t="shared" si="1"/>
        <v>100</v>
      </c>
    </row>
    <row r="23" spans="1:13" ht="39" customHeight="1">
      <c r="A23" s="55" t="s">
        <v>336</v>
      </c>
      <c r="B23" s="55" t="s">
        <v>337</v>
      </c>
      <c r="C23" s="55" t="s">
        <v>9</v>
      </c>
      <c r="D23" s="55" t="s">
        <v>54</v>
      </c>
      <c r="E23" s="55" t="s">
        <v>56</v>
      </c>
      <c r="F23" s="55" t="s">
        <v>54</v>
      </c>
      <c r="G23" s="55" t="s">
        <v>55</v>
      </c>
      <c r="H23" s="55" t="s">
        <v>56</v>
      </c>
      <c r="I23" s="56" t="s">
        <v>96</v>
      </c>
      <c r="J23" s="58" t="e">
        <f>J24</f>
        <v>#REF!</v>
      </c>
      <c r="K23" s="58">
        <f>K24</f>
        <v>3924310.6100000003</v>
      </c>
      <c r="L23" s="58">
        <f>L24</f>
        <v>3924310.6100000003</v>
      </c>
      <c r="M23" s="57">
        <f t="shared" si="0"/>
        <v>100</v>
      </c>
    </row>
    <row r="24" spans="1:13" ht="30" customHeight="1">
      <c r="A24" s="55" t="s">
        <v>336</v>
      </c>
      <c r="B24" s="55" t="s">
        <v>337</v>
      </c>
      <c r="C24" s="55" t="s">
        <v>9</v>
      </c>
      <c r="D24" s="55" t="s">
        <v>6</v>
      </c>
      <c r="E24" s="55" t="s">
        <v>56</v>
      </c>
      <c r="F24" s="55" t="s">
        <v>0</v>
      </c>
      <c r="G24" s="55" t="s">
        <v>55</v>
      </c>
      <c r="H24" s="55" t="s">
        <v>338</v>
      </c>
      <c r="I24" s="56" t="s">
        <v>346</v>
      </c>
      <c r="J24" s="58" t="e">
        <f>J25+J27+J29+#REF!</f>
        <v>#REF!</v>
      </c>
      <c r="K24" s="58">
        <f>K25+K27+K29+K31</f>
        <v>3924310.6100000003</v>
      </c>
      <c r="L24" s="58">
        <f>L25+L27+L29+L31</f>
        <v>3924310.6100000003</v>
      </c>
      <c r="M24" s="57">
        <f t="shared" si="0"/>
        <v>100</v>
      </c>
    </row>
    <row r="25" spans="1:13" ht="54.75" customHeight="1">
      <c r="A25" s="55" t="s">
        <v>336</v>
      </c>
      <c r="B25" s="55" t="s">
        <v>337</v>
      </c>
      <c r="C25" s="55" t="s">
        <v>9</v>
      </c>
      <c r="D25" s="55" t="s">
        <v>6</v>
      </c>
      <c r="E25" s="55" t="s">
        <v>347</v>
      </c>
      <c r="F25" s="55" t="s">
        <v>0</v>
      </c>
      <c r="G25" s="55" t="s">
        <v>55</v>
      </c>
      <c r="H25" s="55" t="s">
        <v>338</v>
      </c>
      <c r="I25" s="56" t="s">
        <v>348</v>
      </c>
      <c r="J25" s="58">
        <v>6805846</v>
      </c>
      <c r="K25" s="58">
        <f>K26</f>
        <v>2033399.22</v>
      </c>
      <c r="L25" s="58">
        <f>L26</f>
        <v>2033399.22</v>
      </c>
      <c r="M25" s="57">
        <f t="shared" si="0"/>
        <v>100</v>
      </c>
    </row>
    <row r="26" spans="1:13" ht="69.75" customHeight="1">
      <c r="A26" s="86" t="s">
        <v>336</v>
      </c>
      <c r="B26" s="86" t="s">
        <v>337</v>
      </c>
      <c r="C26" s="86" t="s">
        <v>9</v>
      </c>
      <c r="D26" s="86" t="s">
        <v>6</v>
      </c>
      <c r="E26" s="86" t="s">
        <v>467</v>
      </c>
      <c r="F26" s="86" t="s">
        <v>0</v>
      </c>
      <c r="G26" s="86" t="s">
        <v>55</v>
      </c>
      <c r="H26" s="86" t="s">
        <v>338</v>
      </c>
      <c r="I26" s="85" t="s">
        <v>468</v>
      </c>
      <c r="J26" s="58"/>
      <c r="K26" s="58">
        <v>2033399.22</v>
      </c>
      <c r="L26" s="58">
        <v>2033399.22</v>
      </c>
      <c r="M26" s="57">
        <f t="shared" si="0"/>
        <v>100</v>
      </c>
    </row>
    <row r="27" spans="1:13" ht="59.25" customHeight="1">
      <c r="A27" s="55" t="s">
        <v>336</v>
      </c>
      <c r="B27" s="55" t="s">
        <v>337</v>
      </c>
      <c r="C27" s="55" t="s">
        <v>9</v>
      </c>
      <c r="D27" s="55" t="s">
        <v>6</v>
      </c>
      <c r="E27" s="55" t="s">
        <v>349</v>
      </c>
      <c r="F27" s="55" t="s">
        <v>0</v>
      </c>
      <c r="G27" s="55" t="s">
        <v>55</v>
      </c>
      <c r="H27" s="55" t="s">
        <v>338</v>
      </c>
      <c r="I27" s="56" t="s">
        <v>350</v>
      </c>
      <c r="J27" s="58">
        <v>143281</v>
      </c>
      <c r="K27" s="58">
        <f>K28</f>
        <v>10620.22</v>
      </c>
      <c r="L27" s="58">
        <f>L28</f>
        <v>10620.22</v>
      </c>
      <c r="M27" s="57">
        <f t="shared" si="0"/>
        <v>100</v>
      </c>
    </row>
    <row r="28" spans="1:13" ht="83.25" customHeight="1">
      <c r="A28" s="86" t="s">
        <v>336</v>
      </c>
      <c r="B28" s="86" t="s">
        <v>337</v>
      </c>
      <c r="C28" s="86" t="s">
        <v>9</v>
      </c>
      <c r="D28" s="86" t="s">
        <v>6</v>
      </c>
      <c r="E28" s="86" t="s">
        <v>469</v>
      </c>
      <c r="F28" s="86" t="s">
        <v>0</v>
      </c>
      <c r="G28" s="86" t="s">
        <v>55</v>
      </c>
      <c r="H28" s="86" t="s">
        <v>338</v>
      </c>
      <c r="I28" s="85" t="s">
        <v>470</v>
      </c>
      <c r="J28" s="58"/>
      <c r="K28" s="58">
        <v>10620.22</v>
      </c>
      <c r="L28" s="58">
        <v>10620.22</v>
      </c>
      <c r="M28" s="57">
        <f t="shared" si="0"/>
        <v>100</v>
      </c>
    </row>
    <row r="29" spans="1:13" ht="61.5" customHeight="1">
      <c r="A29" s="55" t="s">
        <v>336</v>
      </c>
      <c r="B29" s="55" t="s">
        <v>337</v>
      </c>
      <c r="C29" s="55" t="s">
        <v>9</v>
      </c>
      <c r="D29" s="55" t="s">
        <v>6</v>
      </c>
      <c r="E29" s="55" t="s">
        <v>351</v>
      </c>
      <c r="F29" s="55" t="s">
        <v>0</v>
      </c>
      <c r="G29" s="55" t="s">
        <v>55</v>
      </c>
      <c r="H29" s="55" t="s">
        <v>338</v>
      </c>
      <c r="I29" s="56" t="s">
        <v>352</v>
      </c>
      <c r="J29" s="58">
        <v>10871443</v>
      </c>
      <c r="K29" s="58">
        <f>K30</f>
        <v>2101676.7400000002</v>
      </c>
      <c r="L29" s="58">
        <f>L30</f>
        <v>2101676.7400000002</v>
      </c>
      <c r="M29" s="57">
        <f t="shared" si="0"/>
        <v>100</v>
      </c>
    </row>
    <row r="30" spans="1:13" ht="69.75" customHeight="1">
      <c r="A30" s="86" t="s">
        <v>336</v>
      </c>
      <c r="B30" s="86" t="s">
        <v>337</v>
      </c>
      <c r="C30" s="86" t="s">
        <v>9</v>
      </c>
      <c r="D30" s="86" t="s">
        <v>6</v>
      </c>
      <c r="E30" s="86" t="s">
        <v>471</v>
      </c>
      <c r="F30" s="86" t="s">
        <v>0</v>
      </c>
      <c r="G30" s="86" t="s">
        <v>55</v>
      </c>
      <c r="H30" s="86" t="s">
        <v>338</v>
      </c>
      <c r="I30" s="85" t="s">
        <v>472</v>
      </c>
      <c r="J30" s="58"/>
      <c r="K30" s="58">
        <v>2101676.7400000002</v>
      </c>
      <c r="L30" s="58">
        <v>2101676.7400000002</v>
      </c>
      <c r="M30" s="57">
        <f t="shared" si="0"/>
        <v>100</v>
      </c>
    </row>
    <row r="31" spans="1:13" ht="55.5" customHeight="1">
      <c r="A31" s="55" t="s">
        <v>336</v>
      </c>
      <c r="B31" s="55" t="s">
        <v>337</v>
      </c>
      <c r="C31" s="55" t="s">
        <v>9</v>
      </c>
      <c r="D31" s="55" t="s">
        <v>6</v>
      </c>
      <c r="E31" s="55" t="s">
        <v>353</v>
      </c>
      <c r="F31" s="55" t="s">
        <v>0</v>
      </c>
      <c r="G31" s="55" t="s">
        <v>55</v>
      </c>
      <c r="H31" s="55" t="s">
        <v>338</v>
      </c>
      <c r="I31" s="56" t="s">
        <v>354</v>
      </c>
      <c r="J31" s="58"/>
      <c r="K31" s="58">
        <f>K32</f>
        <v>-221385.57</v>
      </c>
      <c r="L31" s="58">
        <f>L32</f>
        <v>-221385.57</v>
      </c>
      <c r="M31" s="57">
        <f t="shared" si="0"/>
        <v>100</v>
      </c>
    </row>
    <row r="32" spans="1:13" ht="70.5" customHeight="1">
      <c r="A32" s="86" t="s">
        <v>336</v>
      </c>
      <c r="B32" s="86" t="s">
        <v>337</v>
      </c>
      <c r="C32" s="86" t="s">
        <v>9</v>
      </c>
      <c r="D32" s="86" t="s">
        <v>6</v>
      </c>
      <c r="E32" s="86" t="s">
        <v>473</v>
      </c>
      <c r="F32" s="86" t="s">
        <v>0</v>
      </c>
      <c r="G32" s="86" t="s">
        <v>55</v>
      </c>
      <c r="H32" s="86" t="s">
        <v>338</v>
      </c>
      <c r="I32" s="85" t="s">
        <v>474</v>
      </c>
      <c r="J32" s="58"/>
      <c r="K32" s="58">
        <v>-221385.57</v>
      </c>
      <c r="L32" s="58">
        <v>-221385.57</v>
      </c>
      <c r="M32" s="57">
        <f t="shared" si="0"/>
        <v>100</v>
      </c>
    </row>
    <row r="33" spans="1:13" ht="26.25" customHeight="1">
      <c r="A33" s="55" t="s">
        <v>336</v>
      </c>
      <c r="B33" s="55" t="s">
        <v>337</v>
      </c>
      <c r="C33" s="55" t="s">
        <v>11</v>
      </c>
      <c r="D33" s="55" t="s">
        <v>54</v>
      </c>
      <c r="E33" s="55" t="s">
        <v>56</v>
      </c>
      <c r="F33" s="55" t="s">
        <v>54</v>
      </c>
      <c r="G33" s="55" t="s">
        <v>55</v>
      </c>
      <c r="H33" s="55" t="s">
        <v>56</v>
      </c>
      <c r="I33" s="56" t="s">
        <v>98</v>
      </c>
      <c r="J33" s="57" t="e">
        <f>J42+J45+J47</f>
        <v>#REF!</v>
      </c>
      <c r="K33" s="57">
        <f>K42+K45+K47+K34</f>
        <v>123077899.82000001</v>
      </c>
      <c r="L33" s="57">
        <f>L42+L45+L47+L34</f>
        <v>113731788.54000001</v>
      </c>
      <c r="M33" s="57">
        <f t="shared" si="0"/>
        <v>92.406344848532044</v>
      </c>
    </row>
    <row r="34" spans="1:13" ht="22.5" customHeight="1">
      <c r="A34" s="55" t="s">
        <v>336</v>
      </c>
      <c r="B34" s="55" t="s">
        <v>337</v>
      </c>
      <c r="C34" s="55" t="s">
        <v>11</v>
      </c>
      <c r="D34" s="55" t="s">
        <v>0</v>
      </c>
      <c r="E34" s="55" t="s">
        <v>56</v>
      </c>
      <c r="F34" s="55" t="s">
        <v>54</v>
      </c>
      <c r="G34" s="55" t="s">
        <v>55</v>
      </c>
      <c r="H34" s="55" t="s">
        <v>338</v>
      </c>
      <c r="I34" s="56" t="s">
        <v>355</v>
      </c>
      <c r="J34" s="57"/>
      <c r="K34" s="57">
        <f>K35+K38+K41</f>
        <v>101927893.26000001</v>
      </c>
      <c r="L34" s="57">
        <f>L35+L38+L41</f>
        <v>101927893.26000001</v>
      </c>
      <c r="M34" s="57">
        <f t="shared" si="0"/>
        <v>100</v>
      </c>
    </row>
    <row r="35" spans="1:13" ht="23.25" customHeight="1">
      <c r="A35" s="55" t="s">
        <v>336</v>
      </c>
      <c r="B35" s="55" t="s">
        <v>337</v>
      </c>
      <c r="C35" s="55" t="s">
        <v>11</v>
      </c>
      <c r="D35" s="55" t="s">
        <v>0</v>
      </c>
      <c r="E35" s="55" t="s">
        <v>340</v>
      </c>
      <c r="F35" s="55" t="s">
        <v>0</v>
      </c>
      <c r="G35" s="55" t="s">
        <v>55</v>
      </c>
      <c r="H35" s="55" t="s">
        <v>338</v>
      </c>
      <c r="I35" s="56" t="s">
        <v>356</v>
      </c>
      <c r="J35" s="57"/>
      <c r="K35" s="57">
        <f>K36+K37</f>
        <v>76595336.359999999</v>
      </c>
      <c r="L35" s="57">
        <f>L36+L37</f>
        <v>76595336.359999999</v>
      </c>
      <c r="M35" s="57">
        <f t="shared" si="0"/>
        <v>100</v>
      </c>
    </row>
    <row r="36" spans="1:13" ht="26.25" customHeight="1">
      <c r="A36" s="55" t="s">
        <v>336</v>
      </c>
      <c r="B36" s="55" t="s">
        <v>337</v>
      </c>
      <c r="C36" s="55" t="s">
        <v>11</v>
      </c>
      <c r="D36" s="55" t="s">
        <v>0</v>
      </c>
      <c r="E36" s="55" t="s">
        <v>357</v>
      </c>
      <c r="F36" s="55" t="s">
        <v>0</v>
      </c>
      <c r="G36" s="55" t="s">
        <v>55</v>
      </c>
      <c r="H36" s="55" t="s">
        <v>338</v>
      </c>
      <c r="I36" s="56" t="s">
        <v>356</v>
      </c>
      <c r="J36" s="57"/>
      <c r="K36" s="57">
        <v>76611009.989999995</v>
      </c>
      <c r="L36" s="57">
        <v>76611009.989999995</v>
      </c>
      <c r="M36" s="57">
        <f t="shared" si="0"/>
        <v>100</v>
      </c>
    </row>
    <row r="37" spans="1:13" ht="45.75" customHeight="1">
      <c r="A37" s="55" t="s">
        <v>56</v>
      </c>
      <c r="B37" s="55" t="s">
        <v>1</v>
      </c>
      <c r="C37" s="55" t="s">
        <v>11</v>
      </c>
      <c r="D37" s="55" t="s">
        <v>0</v>
      </c>
      <c r="E37" s="55" t="s">
        <v>557</v>
      </c>
      <c r="F37" s="55" t="s">
        <v>0</v>
      </c>
      <c r="G37" s="55" t="s">
        <v>55</v>
      </c>
      <c r="H37" s="55" t="s">
        <v>338</v>
      </c>
      <c r="I37" s="56" t="s">
        <v>558</v>
      </c>
      <c r="J37" s="57"/>
      <c r="K37" s="57">
        <v>-15673.63</v>
      </c>
      <c r="L37" s="57">
        <v>-15673.63</v>
      </c>
      <c r="M37" s="57">
        <f t="shared" si="0"/>
        <v>100</v>
      </c>
    </row>
    <row r="38" spans="1:13" ht="39" customHeight="1">
      <c r="A38" s="55" t="s">
        <v>336</v>
      </c>
      <c r="B38" s="55" t="s">
        <v>337</v>
      </c>
      <c r="C38" s="55" t="s">
        <v>11</v>
      </c>
      <c r="D38" s="55" t="s">
        <v>0</v>
      </c>
      <c r="E38" s="55" t="s">
        <v>342</v>
      </c>
      <c r="F38" s="55" t="s">
        <v>0</v>
      </c>
      <c r="G38" s="55" t="s">
        <v>55</v>
      </c>
      <c r="H38" s="55" t="s">
        <v>338</v>
      </c>
      <c r="I38" s="56" t="s">
        <v>358</v>
      </c>
      <c r="J38" s="57"/>
      <c r="K38" s="57">
        <f>K39+K40</f>
        <v>25332222.309999999</v>
      </c>
      <c r="L38" s="57">
        <f>L39+L40</f>
        <v>25332222.309999999</v>
      </c>
      <c r="M38" s="57">
        <f t="shared" si="0"/>
        <v>100</v>
      </c>
    </row>
    <row r="39" spans="1:13" ht="58.5" customHeight="1">
      <c r="A39" s="55" t="s">
        <v>336</v>
      </c>
      <c r="B39" s="55" t="s">
        <v>337</v>
      </c>
      <c r="C39" s="55" t="s">
        <v>11</v>
      </c>
      <c r="D39" s="55" t="s">
        <v>0</v>
      </c>
      <c r="E39" s="55" t="s">
        <v>359</v>
      </c>
      <c r="F39" s="55" t="s">
        <v>0</v>
      </c>
      <c r="G39" s="55" t="s">
        <v>55</v>
      </c>
      <c r="H39" s="55" t="s">
        <v>338</v>
      </c>
      <c r="I39" s="56" t="s">
        <v>360</v>
      </c>
      <c r="J39" s="57"/>
      <c r="K39" s="57">
        <v>25333053.34</v>
      </c>
      <c r="L39" s="57">
        <v>25333053.34</v>
      </c>
      <c r="M39" s="57">
        <f t="shared" si="0"/>
        <v>100</v>
      </c>
    </row>
    <row r="40" spans="1:13" ht="42.75" customHeight="1">
      <c r="A40" s="55" t="s">
        <v>336</v>
      </c>
      <c r="B40" s="55" t="s">
        <v>337</v>
      </c>
      <c r="C40" s="55" t="s">
        <v>11</v>
      </c>
      <c r="D40" s="55" t="s">
        <v>0</v>
      </c>
      <c r="E40" s="55" t="s">
        <v>559</v>
      </c>
      <c r="F40" s="55" t="s">
        <v>0</v>
      </c>
      <c r="G40" s="55" t="s">
        <v>55</v>
      </c>
      <c r="H40" s="55" t="s">
        <v>338</v>
      </c>
      <c r="I40" s="56" t="s">
        <v>560</v>
      </c>
      <c r="J40" s="57"/>
      <c r="K40" s="57">
        <v>-831.03</v>
      </c>
      <c r="L40" s="57">
        <v>-831.03</v>
      </c>
      <c r="M40" s="57">
        <f t="shared" si="0"/>
        <v>100</v>
      </c>
    </row>
    <row r="41" spans="1:13" ht="42.75" customHeight="1">
      <c r="A41" s="55" t="s">
        <v>336</v>
      </c>
      <c r="B41" s="55" t="s">
        <v>337</v>
      </c>
      <c r="C41" s="55" t="s">
        <v>11</v>
      </c>
      <c r="D41" s="55" t="s">
        <v>0</v>
      </c>
      <c r="E41" s="55" t="s">
        <v>361</v>
      </c>
      <c r="F41" s="55" t="s">
        <v>0</v>
      </c>
      <c r="G41" s="55" t="s">
        <v>55</v>
      </c>
      <c r="H41" s="55" t="s">
        <v>338</v>
      </c>
      <c r="I41" s="56" t="s">
        <v>362</v>
      </c>
      <c r="J41" s="57"/>
      <c r="K41" s="57">
        <v>334.59</v>
      </c>
      <c r="L41" s="57">
        <v>334.59</v>
      </c>
      <c r="M41" s="57">
        <f t="shared" si="0"/>
        <v>100</v>
      </c>
    </row>
    <row r="42" spans="1:13" ht="26.25" customHeight="1">
      <c r="A42" s="55" t="s">
        <v>336</v>
      </c>
      <c r="B42" s="55" t="s">
        <v>337</v>
      </c>
      <c r="C42" s="55" t="s">
        <v>11</v>
      </c>
      <c r="D42" s="55" t="s">
        <v>6</v>
      </c>
      <c r="E42" s="55" t="s">
        <v>56</v>
      </c>
      <c r="F42" s="55" t="s">
        <v>6</v>
      </c>
      <c r="G42" s="55" t="s">
        <v>55</v>
      </c>
      <c r="H42" s="55" t="s">
        <v>338</v>
      </c>
      <c r="I42" s="56" t="s">
        <v>363</v>
      </c>
      <c r="J42" s="58">
        <f>J43+J44</f>
        <v>23000000</v>
      </c>
      <c r="K42" s="58">
        <f>SUM(K43:K44)</f>
        <v>-417976.27</v>
      </c>
      <c r="L42" s="58">
        <f>SUM(L43:L44)</f>
        <v>-417976.27</v>
      </c>
      <c r="M42" s="57">
        <f t="shared" si="0"/>
        <v>100</v>
      </c>
    </row>
    <row r="43" spans="1:13" ht="24.75" customHeight="1">
      <c r="A43" s="55" t="s">
        <v>336</v>
      </c>
      <c r="B43" s="55" t="s">
        <v>337</v>
      </c>
      <c r="C43" s="55" t="s">
        <v>11</v>
      </c>
      <c r="D43" s="55" t="s">
        <v>6</v>
      </c>
      <c r="E43" s="55" t="s">
        <v>340</v>
      </c>
      <c r="F43" s="55" t="s">
        <v>6</v>
      </c>
      <c r="G43" s="55" t="s">
        <v>55</v>
      </c>
      <c r="H43" s="55" t="s">
        <v>338</v>
      </c>
      <c r="I43" s="56" t="s">
        <v>363</v>
      </c>
      <c r="J43" s="58">
        <v>23000000</v>
      </c>
      <c r="K43" s="58">
        <v>-417201.94</v>
      </c>
      <c r="L43" s="58">
        <v>-417201.94</v>
      </c>
      <c r="M43" s="57">
        <f t="shared" si="0"/>
        <v>100</v>
      </c>
    </row>
    <row r="44" spans="1:13" ht="36.75" customHeight="1">
      <c r="A44" s="55" t="s">
        <v>336</v>
      </c>
      <c r="B44" s="55" t="s">
        <v>337</v>
      </c>
      <c r="C44" s="55" t="s">
        <v>11</v>
      </c>
      <c r="D44" s="55" t="s">
        <v>6</v>
      </c>
      <c r="E44" s="55" t="s">
        <v>342</v>
      </c>
      <c r="F44" s="55" t="s">
        <v>6</v>
      </c>
      <c r="G44" s="55" t="s">
        <v>55</v>
      </c>
      <c r="H44" s="55" t="s">
        <v>338</v>
      </c>
      <c r="I44" s="56" t="s">
        <v>364</v>
      </c>
      <c r="J44" s="58"/>
      <c r="K44" s="58">
        <v>-774.33</v>
      </c>
      <c r="L44" s="58">
        <v>-774.33</v>
      </c>
      <c r="M44" s="57">
        <f t="shared" si="0"/>
        <v>100</v>
      </c>
    </row>
    <row r="45" spans="1:13" ht="26.25" customHeight="1">
      <c r="A45" s="55" t="s">
        <v>336</v>
      </c>
      <c r="B45" s="55" t="s">
        <v>337</v>
      </c>
      <c r="C45" s="55" t="s">
        <v>11</v>
      </c>
      <c r="D45" s="55" t="s">
        <v>9</v>
      </c>
      <c r="E45" s="55" t="s">
        <v>56</v>
      </c>
      <c r="F45" s="55" t="s">
        <v>0</v>
      </c>
      <c r="G45" s="55" t="s">
        <v>55</v>
      </c>
      <c r="H45" s="55" t="s">
        <v>338</v>
      </c>
      <c r="I45" s="56" t="s">
        <v>102</v>
      </c>
      <c r="J45" s="57" t="e">
        <f>J46+#REF!</f>
        <v>#REF!</v>
      </c>
      <c r="K45" s="57">
        <f>K46</f>
        <v>5137852.93</v>
      </c>
      <c r="L45" s="57">
        <f>L46</f>
        <v>5137852.93</v>
      </c>
      <c r="M45" s="57">
        <f>L45/K45*100</f>
        <v>100</v>
      </c>
    </row>
    <row r="46" spans="1:13" ht="24" customHeight="1">
      <c r="A46" s="55" t="s">
        <v>336</v>
      </c>
      <c r="B46" s="55" t="s">
        <v>337</v>
      </c>
      <c r="C46" s="55" t="s">
        <v>11</v>
      </c>
      <c r="D46" s="55" t="s">
        <v>9</v>
      </c>
      <c r="E46" s="55" t="s">
        <v>340</v>
      </c>
      <c r="F46" s="55" t="s">
        <v>0</v>
      </c>
      <c r="G46" s="55" t="s">
        <v>55</v>
      </c>
      <c r="H46" s="55" t="s">
        <v>338</v>
      </c>
      <c r="I46" s="56" t="s">
        <v>102</v>
      </c>
      <c r="J46" s="57">
        <v>3500000</v>
      </c>
      <c r="K46" s="57">
        <v>5137852.93</v>
      </c>
      <c r="L46" s="57">
        <v>5137852.93</v>
      </c>
      <c r="M46" s="57">
        <f>L46/K46*100</f>
        <v>100</v>
      </c>
    </row>
    <row r="47" spans="1:13" ht="23.25" customHeight="1">
      <c r="A47" s="55" t="s">
        <v>336</v>
      </c>
      <c r="B47" s="55" t="s">
        <v>337</v>
      </c>
      <c r="C47" s="55" t="s">
        <v>11</v>
      </c>
      <c r="D47" s="55" t="s">
        <v>3</v>
      </c>
      <c r="E47" s="55" t="s">
        <v>56</v>
      </c>
      <c r="F47" s="55" t="s">
        <v>6</v>
      </c>
      <c r="G47" s="55" t="s">
        <v>55</v>
      </c>
      <c r="H47" s="55" t="s">
        <v>338</v>
      </c>
      <c r="I47" s="56" t="s">
        <v>365</v>
      </c>
      <c r="J47" s="57">
        <f>J48</f>
        <v>500000</v>
      </c>
      <c r="K47" s="57">
        <f>K48</f>
        <v>16430129.9</v>
      </c>
      <c r="L47" s="57">
        <f>L48</f>
        <v>7084018.6200000001</v>
      </c>
      <c r="M47" s="57">
        <f t="shared" ref="M47:M51" si="2">L47/K47*100</f>
        <v>43.116023203200605</v>
      </c>
    </row>
    <row r="48" spans="1:13" ht="39" customHeight="1">
      <c r="A48" s="55" t="s">
        <v>336</v>
      </c>
      <c r="B48" s="55" t="s">
        <v>337</v>
      </c>
      <c r="C48" s="55" t="s">
        <v>11</v>
      </c>
      <c r="D48" s="55" t="s">
        <v>3</v>
      </c>
      <c r="E48" s="55" t="s">
        <v>342</v>
      </c>
      <c r="F48" s="55" t="s">
        <v>6</v>
      </c>
      <c r="G48" s="55" t="s">
        <v>55</v>
      </c>
      <c r="H48" s="55" t="s">
        <v>338</v>
      </c>
      <c r="I48" s="56" t="s">
        <v>366</v>
      </c>
      <c r="J48" s="57">
        <v>500000</v>
      </c>
      <c r="K48" s="57">
        <v>16430129.9</v>
      </c>
      <c r="L48" s="57">
        <v>7084018.6200000001</v>
      </c>
      <c r="M48" s="57">
        <f t="shared" si="2"/>
        <v>43.116023203200605</v>
      </c>
    </row>
    <row r="49" spans="1:13" ht="24.75" customHeight="1">
      <c r="A49" s="55" t="s">
        <v>336</v>
      </c>
      <c r="B49" s="55" t="s">
        <v>337</v>
      </c>
      <c r="C49" s="55" t="s">
        <v>13</v>
      </c>
      <c r="D49" s="55" t="s">
        <v>54</v>
      </c>
      <c r="E49" s="55" t="s">
        <v>56</v>
      </c>
      <c r="F49" s="55" t="s">
        <v>54</v>
      </c>
      <c r="G49" s="55" t="s">
        <v>55</v>
      </c>
      <c r="H49" s="55" t="s">
        <v>56</v>
      </c>
      <c r="I49" s="56" t="s">
        <v>104</v>
      </c>
      <c r="J49" s="57" t="e">
        <f>#REF!</f>
        <v>#REF!</v>
      </c>
      <c r="K49" s="57">
        <f>K52+K50</f>
        <v>415238.48</v>
      </c>
      <c r="L49" s="57">
        <f>L52+L50</f>
        <v>415238.48</v>
      </c>
      <c r="M49" s="57">
        <f t="shared" si="2"/>
        <v>100</v>
      </c>
    </row>
    <row r="50" spans="1:13" ht="24.75" customHeight="1">
      <c r="A50" s="55" t="s">
        <v>336</v>
      </c>
      <c r="B50" s="55" t="s">
        <v>337</v>
      </c>
      <c r="C50" s="55" t="s">
        <v>13</v>
      </c>
      <c r="D50" s="55" t="s">
        <v>9</v>
      </c>
      <c r="E50" s="55" t="s">
        <v>56</v>
      </c>
      <c r="F50" s="55" t="s">
        <v>0</v>
      </c>
      <c r="G50" s="55" t="s">
        <v>55</v>
      </c>
      <c r="H50" s="55" t="s">
        <v>338</v>
      </c>
      <c r="I50" s="56" t="s">
        <v>373</v>
      </c>
      <c r="J50" s="59"/>
      <c r="K50" s="58">
        <f>K51</f>
        <v>385238.48</v>
      </c>
      <c r="L50" s="58">
        <f>L51</f>
        <v>385238.48</v>
      </c>
      <c r="M50" s="57">
        <f t="shared" si="2"/>
        <v>100</v>
      </c>
    </row>
    <row r="51" spans="1:13" ht="39.75" customHeight="1">
      <c r="A51" s="55" t="s">
        <v>336</v>
      </c>
      <c r="B51" s="55" t="s">
        <v>337</v>
      </c>
      <c r="C51" s="55" t="s">
        <v>13</v>
      </c>
      <c r="D51" s="55" t="s">
        <v>9</v>
      </c>
      <c r="E51" s="55" t="s">
        <v>340</v>
      </c>
      <c r="F51" s="55" t="s">
        <v>0</v>
      </c>
      <c r="G51" s="55" t="s">
        <v>55</v>
      </c>
      <c r="H51" s="55" t="s">
        <v>338</v>
      </c>
      <c r="I51" s="56" t="s">
        <v>374</v>
      </c>
      <c r="J51" s="59"/>
      <c r="K51" s="58">
        <v>385238.48</v>
      </c>
      <c r="L51" s="58">
        <v>385238.48</v>
      </c>
      <c r="M51" s="57">
        <f t="shared" si="2"/>
        <v>100</v>
      </c>
    </row>
    <row r="52" spans="1:13" ht="39" customHeight="1">
      <c r="A52" s="55" t="s">
        <v>336</v>
      </c>
      <c r="B52" s="55" t="s">
        <v>337</v>
      </c>
      <c r="C52" s="55" t="s">
        <v>13</v>
      </c>
      <c r="D52" s="55" t="s">
        <v>15</v>
      </c>
      <c r="E52" s="55" t="s">
        <v>56</v>
      </c>
      <c r="F52" s="55" t="s">
        <v>0</v>
      </c>
      <c r="G52" s="55" t="s">
        <v>55</v>
      </c>
      <c r="H52" s="55" t="s">
        <v>338</v>
      </c>
      <c r="I52" s="61" t="s">
        <v>110</v>
      </c>
      <c r="J52" s="59"/>
      <c r="K52" s="58">
        <f>K53</f>
        <v>30000</v>
      </c>
      <c r="L52" s="58">
        <f>L53</f>
        <v>30000</v>
      </c>
      <c r="M52" s="57">
        <f t="shared" ref="M52:M90" si="3">L52/K52*100</f>
        <v>100</v>
      </c>
    </row>
    <row r="53" spans="1:13" ht="28.5" customHeight="1">
      <c r="A53" s="55" t="s">
        <v>336</v>
      </c>
      <c r="B53" s="55" t="s">
        <v>337</v>
      </c>
      <c r="C53" s="55" t="s">
        <v>13</v>
      </c>
      <c r="D53" s="55" t="s">
        <v>15</v>
      </c>
      <c r="E53" s="55" t="s">
        <v>375</v>
      </c>
      <c r="F53" s="55" t="s">
        <v>0</v>
      </c>
      <c r="G53" s="55" t="s">
        <v>55</v>
      </c>
      <c r="H53" s="55" t="s">
        <v>338</v>
      </c>
      <c r="I53" s="61" t="s">
        <v>376</v>
      </c>
      <c r="J53" s="59"/>
      <c r="K53" s="58">
        <v>30000</v>
      </c>
      <c r="L53" s="58">
        <v>30000</v>
      </c>
      <c r="M53" s="57">
        <f t="shared" si="3"/>
        <v>100</v>
      </c>
    </row>
    <row r="54" spans="1:13" ht="39.75" customHeight="1">
      <c r="A54" s="55" t="s">
        <v>336</v>
      </c>
      <c r="B54" s="55" t="s">
        <v>337</v>
      </c>
      <c r="C54" s="55" t="s">
        <v>367</v>
      </c>
      <c r="D54" s="55" t="s">
        <v>54</v>
      </c>
      <c r="E54" s="55" t="s">
        <v>56</v>
      </c>
      <c r="F54" s="55" t="s">
        <v>54</v>
      </c>
      <c r="G54" s="55" t="s">
        <v>55</v>
      </c>
      <c r="H54" s="55" t="s">
        <v>56</v>
      </c>
      <c r="I54" s="62" t="s">
        <v>368</v>
      </c>
      <c r="J54" s="59"/>
      <c r="K54" s="58">
        <f>K55</f>
        <v>-11.7</v>
      </c>
      <c r="L54" s="58">
        <f>L55</f>
        <v>-11.7</v>
      </c>
      <c r="M54" s="57">
        <f t="shared" si="3"/>
        <v>100</v>
      </c>
    </row>
    <row r="55" spans="1:13" ht="24" customHeight="1">
      <c r="A55" s="55" t="s">
        <v>56</v>
      </c>
      <c r="B55" s="55" t="s">
        <v>1</v>
      </c>
      <c r="C55" s="55" t="s">
        <v>367</v>
      </c>
      <c r="D55" s="55" t="s">
        <v>3</v>
      </c>
      <c r="E55" s="55" t="s">
        <v>56</v>
      </c>
      <c r="F55" s="55" t="s">
        <v>54</v>
      </c>
      <c r="G55" s="55" t="s">
        <v>55</v>
      </c>
      <c r="H55" s="55" t="s">
        <v>338</v>
      </c>
      <c r="I55" s="62" t="s">
        <v>369</v>
      </c>
      <c r="J55" s="59"/>
      <c r="K55" s="58">
        <f t="shared" ref="K55:L56" si="4">K56</f>
        <v>-11.7</v>
      </c>
      <c r="L55" s="58">
        <f t="shared" si="4"/>
        <v>-11.7</v>
      </c>
      <c r="M55" s="57">
        <f>L55/K55*100</f>
        <v>100</v>
      </c>
    </row>
    <row r="56" spans="1:13" ht="24.75" customHeight="1">
      <c r="A56" s="55" t="s">
        <v>56</v>
      </c>
      <c r="B56" s="55" t="s">
        <v>1</v>
      </c>
      <c r="C56" s="55" t="s">
        <v>367</v>
      </c>
      <c r="D56" s="55" t="s">
        <v>3</v>
      </c>
      <c r="E56" s="55" t="s">
        <v>361</v>
      </c>
      <c r="F56" s="55" t="s">
        <v>54</v>
      </c>
      <c r="G56" s="55" t="s">
        <v>55</v>
      </c>
      <c r="H56" s="55" t="s">
        <v>338</v>
      </c>
      <c r="I56" s="62" t="s">
        <v>370</v>
      </c>
      <c r="J56" s="59"/>
      <c r="K56" s="58">
        <f t="shared" si="4"/>
        <v>-11.7</v>
      </c>
      <c r="L56" s="58">
        <f t="shared" si="4"/>
        <v>-11.7</v>
      </c>
      <c r="M56" s="57">
        <f t="shared" si="3"/>
        <v>100</v>
      </c>
    </row>
    <row r="57" spans="1:13" ht="36" customHeight="1">
      <c r="A57" s="55" t="s">
        <v>56</v>
      </c>
      <c r="B57" s="55" t="s">
        <v>1</v>
      </c>
      <c r="C57" s="55" t="s">
        <v>367</v>
      </c>
      <c r="D57" s="55" t="s">
        <v>3</v>
      </c>
      <c r="E57" s="55" t="s">
        <v>371</v>
      </c>
      <c r="F57" s="55" t="s">
        <v>11</v>
      </c>
      <c r="G57" s="55" t="s">
        <v>55</v>
      </c>
      <c r="H57" s="55" t="s">
        <v>338</v>
      </c>
      <c r="I57" s="62" t="s">
        <v>372</v>
      </c>
      <c r="J57" s="59"/>
      <c r="K57" s="58">
        <v>-11.7</v>
      </c>
      <c r="L57" s="58">
        <v>-11.7</v>
      </c>
      <c r="M57" s="57">
        <f t="shared" si="3"/>
        <v>100</v>
      </c>
    </row>
    <row r="58" spans="1:13" ht="41.25" customHeight="1">
      <c r="A58" s="55" t="s">
        <v>336</v>
      </c>
      <c r="B58" s="55" t="s">
        <v>337</v>
      </c>
      <c r="C58" s="55" t="s">
        <v>377</v>
      </c>
      <c r="D58" s="55" t="s">
        <v>54</v>
      </c>
      <c r="E58" s="55" t="s">
        <v>56</v>
      </c>
      <c r="F58" s="55" t="s">
        <v>54</v>
      </c>
      <c r="G58" s="55" t="s">
        <v>55</v>
      </c>
      <c r="H58" s="55" t="s">
        <v>56</v>
      </c>
      <c r="I58" s="56" t="s">
        <v>128</v>
      </c>
      <c r="J58" s="57">
        <f>J59+J75</f>
        <v>12440000</v>
      </c>
      <c r="K58" s="57">
        <f>K59+K75+K69+K72</f>
        <v>33382239.209999997</v>
      </c>
      <c r="L58" s="57">
        <f>L59+L75+L69+L72</f>
        <v>33382239.209999997</v>
      </c>
      <c r="M58" s="57">
        <f t="shared" si="3"/>
        <v>100</v>
      </c>
    </row>
    <row r="59" spans="1:13" ht="63" customHeight="1">
      <c r="A59" s="55" t="s">
        <v>336</v>
      </c>
      <c r="B59" s="55" t="s">
        <v>337</v>
      </c>
      <c r="C59" s="55" t="s">
        <v>377</v>
      </c>
      <c r="D59" s="55" t="s">
        <v>11</v>
      </c>
      <c r="E59" s="55" t="s">
        <v>56</v>
      </c>
      <c r="F59" s="55" t="s">
        <v>54</v>
      </c>
      <c r="G59" s="55" t="s">
        <v>55</v>
      </c>
      <c r="H59" s="55" t="s">
        <v>378</v>
      </c>
      <c r="I59" s="56" t="s">
        <v>379</v>
      </c>
      <c r="J59" s="57">
        <f>J60</f>
        <v>11440000</v>
      </c>
      <c r="K59" s="57">
        <f>K60+K63+K65+K67</f>
        <v>32181542.259999998</v>
      </c>
      <c r="L59" s="57">
        <f>L60+L63+L65+L67</f>
        <v>32181542.259999998</v>
      </c>
      <c r="M59" s="57">
        <f t="shared" si="3"/>
        <v>100</v>
      </c>
    </row>
    <row r="60" spans="1:13" ht="57.75" customHeight="1">
      <c r="A60" s="55" t="s">
        <v>336</v>
      </c>
      <c r="B60" s="55" t="s">
        <v>337</v>
      </c>
      <c r="C60" s="55" t="s">
        <v>377</v>
      </c>
      <c r="D60" s="55" t="s">
        <v>11</v>
      </c>
      <c r="E60" s="55" t="s">
        <v>340</v>
      </c>
      <c r="F60" s="55" t="s">
        <v>54</v>
      </c>
      <c r="G60" s="55" t="s">
        <v>55</v>
      </c>
      <c r="H60" s="55" t="s">
        <v>378</v>
      </c>
      <c r="I60" s="56" t="s">
        <v>380</v>
      </c>
      <c r="J60" s="57">
        <f>J61+J62</f>
        <v>11440000</v>
      </c>
      <c r="K60" s="57">
        <f>K61+K62</f>
        <v>26740864.859999999</v>
      </c>
      <c r="L60" s="57">
        <f>L61+L62</f>
        <v>26740864.859999999</v>
      </c>
      <c r="M60" s="57">
        <f t="shared" si="3"/>
        <v>100</v>
      </c>
    </row>
    <row r="61" spans="1:13" ht="59.25" customHeight="1">
      <c r="A61" s="55" t="s">
        <v>336</v>
      </c>
      <c r="B61" s="55" t="s">
        <v>337</v>
      </c>
      <c r="C61" s="55" t="s">
        <v>377</v>
      </c>
      <c r="D61" s="55" t="s">
        <v>11</v>
      </c>
      <c r="E61" s="55" t="s">
        <v>381</v>
      </c>
      <c r="F61" s="55" t="s">
        <v>11</v>
      </c>
      <c r="G61" s="55" t="s">
        <v>55</v>
      </c>
      <c r="H61" s="55" t="s">
        <v>378</v>
      </c>
      <c r="I61" s="56" t="s">
        <v>382</v>
      </c>
      <c r="J61" s="58">
        <v>11440000</v>
      </c>
      <c r="K61" s="58">
        <v>26408503.25</v>
      </c>
      <c r="L61" s="58">
        <v>26408503.25</v>
      </c>
      <c r="M61" s="57">
        <f t="shared" si="3"/>
        <v>100</v>
      </c>
    </row>
    <row r="62" spans="1:13" ht="63.75" customHeight="1">
      <c r="A62" s="55" t="s">
        <v>336</v>
      </c>
      <c r="B62" s="55" t="s">
        <v>337</v>
      </c>
      <c r="C62" s="55" t="s">
        <v>377</v>
      </c>
      <c r="D62" s="55" t="s">
        <v>11</v>
      </c>
      <c r="E62" s="55" t="s">
        <v>381</v>
      </c>
      <c r="F62" s="55" t="s">
        <v>383</v>
      </c>
      <c r="G62" s="55" t="s">
        <v>55</v>
      </c>
      <c r="H62" s="55" t="s">
        <v>378</v>
      </c>
      <c r="I62" s="56" t="s">
        <v>384</v>
      </c>
      <c r="J62" s="58"/>
      <c r="K62" s="58">
        <v>332361.61</v>
      </c>
      <c r="L62" s="58">
        <v>332361.61</v>
      </c>
      <c r="M62" s="57">
        <f t="shared" si="3"/>
        <v>100</v>
      </c>
    </row>
    <row r="63" spans="1:13" ht="55.5" customHeight="1">
      <c r="A63" s="55" t="s">
        <v>56</v>
      </c>
      <c r="B63" s="55" t="s">
        <v>1</v>
      </c>
      <c r="C63" s="55" t="s">
        <v>377</v>
      </c>
      <c r="D63" s="55" t="s">
        <v>11</v>
      </c>
      <c r="E63" s="55" t="s">
        <v>342</v>
      </c>
      <c r="F63" s="55" t="s">
        <v>11</v>
      </c>
      <c r="G63" s="55" t="s">
        <v>55</v>
      </c>
      <c r="H63" s="55" t="s">
        <v>378</v>
      </c>
      <c r="I63" s="63" t="s">
        <v>385</v>
      </c>
      <c r="J63" s="58"/>
      <c r="K63" s="58">
        <f>K64</f>
        <v>24667.79</v>
      </c>
      <c r="L63" s="58">
        <f>L64</f>
        <v>24667.79</v>
      </c>
      <c r="M63" s="57">
        <f t="shared" si="3"/>
        <v>100</v>
      </c>
    </row>
    <row r="64" spans="1:13" ht="48" customHeight="1">
      <c r="A64" s="55" t="s">
        <v>56</v>
      </c>
      <c r="B64" s="55" t="s">
        <v>1</v>
      </c>
      <c r="C64" s="55" t="s">
        <v>377</v>
      </c>
      <c r="D64" s="55" t="s">
        <v>11</v>
      </c>
      <c r="E64" s="55" t="s">
        <v>386</v>
      </c>
      <c r="F64" s="55" t="s">
        <v>11</v>
      </c>
      <c r="G64" s="55" t="s">
        <v>55</v>
      </c>
      <c r="H64" s="55" t="s">
        <v>378</v>
      </c>
      <c r="I64" s="64" t="s">
        <v>385</v>
      </c>
      <c r="J64" s="58"/>
      <c r="K64" s="58">
        <v>24667.79</v>
      </c>
      <c r="L64" s="58">
        <v>24667.79</v>
      </c>
      <c r="M64" s="57">
        <f t="shared" si="3"/>
        <v>100</v>
      </c>
    </row>
    <row r="65" spans="1:13" ht="53.25" customHeight="1">
      <c r="A65" s="55" t="s">
        <v>56</v>
      </c>
      <c r="B65" s="55" t="s">
        <v>1</v>
      </c>
      <c r="C65" s="55" t="s">
        <v>377</v>
      </c>
      <c r="D65" s="55" t="s">
        <v>11</v>
      </c>
      <c r="E65" s="55" t="s">
        <v>344</v>
      </c>
      <c r="F65" s="55" t="s">
        <v>11</v>
      </c>
      <c r="G65" s="55" t="s">
        <v>55</v>
      </c>
      <c r="H65" s="55" t="s">
        <v>378</v>
      </c>
      <c r="I65" s="63" t="s">
        <v>387</v>
      </c>
      <c r="J65" s="58"/>
      <c r="K65" s="58">
        <f>K66</f>
        <v>434199.79</v>
      </c>
      <c r="L65" s="58">
        <f>L66</f>
        <v>434199.79</v>
      </c>
      <c r="M65" s="57">
        <f t="shared" si="3"/>
        <v>100</v>
      </c>
    </row>
    <row r="66" spans="1:13" ht="51" customHeight="1">
      <c r="A66" s="55" t="s">
        <v>56</v>
      </c>
      <c r="B66" s="55" t="s">
        <v>1</v>
      </c>
      <c r="C66" s="55" t="s">
        <v>377</v>
      </c>
      <c r="D66" s="55" t="s">
        <v>11</v>
      </c>
      <c r="E66" s="55" t="s">
        <v>388</v>
      </c>
      <c r="F66" s="55" t="s">
        <v>11</v>
      </c>
      <c r="G66" s="55" t="s">
        <v>55</v>
      </c>
      <c r="H66" s="55" t="s">
        <v>378</v>
      </c>
      <c r="I66" s="63" t="s">
        <v>387</v>
      </c>
      <c r="J66" s="58"/>
      <c r="K66" s="58">
        <v>434199.79</v>
      </c>
      <c r="L66" s="58">
        <v>434199.79</v>
      </c>
      <c r="M66" s="57">
        <f t="shared" si="3"/>
        <v>100</v>
      </c>
    </row>
    <row r="67" spans="1:13" ht="36" customHeight="1">
      <c r="A67" s="86" t="s">
        <v>56</v>
      </c>
      <c r="B67" s="86" t="s">
        <v>1</v>
      </c>
      <c r="C67" s="86" t="s">
        <v>377</v>
      </c>
      <c r="D67" s="86" t="s">
        <v>11</v>
      </c>
      <c r="E67" s="86" t="s">
        <v>475</v>
      </c>
      <c r="F67" s="86" t="s">
        <v>54</v>
      </c>
      <c r="G67" s="86" t="s">
        <v>55</v>
      </c>
      <c r="H67" s="86" t="s">
        <v>378</v>
      </c>
      <c r="I67" s="85" t="s">
        <v>476</v>
      </c>
      <c r="J67" s="58"/>
      <c r="K67" s="58">
        <f>K68</f>
        <v>4981809.82</v>
      </c>
      <c r="L67" s="58">
        <f>L68</f>
        <v>4981809.82</v>
      </c>
      <c r="M67" s="57">
        <f t="shared" si="3"/>
        <v>100</v>
      </c>
    </row>
    <row r="68" spans="1:13" ht="46.5" customHeight="1">
      <c r="A68" s="86" t="s">
        <v>56</v>
      </c>
      <c r="B68" s="86" t="s">
        <v>1</v>
      </c>
      <c r="C68" s="86" t="s">
        <v>377</v>
      </c>
      <c r="D68" s="86" t="s">
        <v>11</v>
      </c>
      <c r="E68" s="86" t="s">
        <v>477</v>
      </c>
      <c r="F68" s="86" t="s">
        <v>11</v>
      </c>
      <c r="G68" s="86" t="s">
        <v>55</v>
      </c>
      <c r="H68" s="86" t="s">
        <v>378</v>
      </c>
      <c r="I68" s="85" t="s">
        <v>478</v>
      </c>
      <c r="J68" s="58"/>
      <c r="K68" s="58">
        <v>4981809.82</v>
      </c>
      <c r="L68" s="58">
        <v>4981809.82</v>
      </c>
      <c r="M68" s="57">
        <f t="shared" si="3"/>
        <v>100</v>
      </c>
    </row>
    <row r="69" spans="1:13" ht="36.75" customHeight="1">
      <c r="A69" s="86" t="s">
        <v>336</v>
      </c>
      <c r="B69" s="86" t="s">
        <v>337</v>
      </c>
      <c r="C69" s="86" t="s">
        <v>377</v>
      </c>
      <c r="D69" s="86" t="s">
        <v>11</v>
      </c>
      <c r="E69" s="86" t="s">
        <v>389</v>
      </c>
      <c r="F69" s="86" t="s">
        <v>54</v>
      </c>
      <c r="G69" s="86" t="s">
        <v>55</v>
      </c>
      <c r="H69" s="86" t="s">
        <v>378</v>
      </c>
      <c r="I69" s="87" t="s">
        <v>390</v>
      </c>
      <c r="J69" s="58"/>
      <c r="K69" s="58">
        <f>K70</f>
        <v>208408.88</v>
      </c>
      <c r="L69" s="58">
        <f>L70</f>
        <v>208408.88</v>
      </c>
      <c r="M69" s="57">
        <f t="shared" si="3"/>
        <v>100</v>
      </c>
    </row>
    <row r="70" spans="1:13" ht="44.25" customHeight="1">
      <c r="A70" s="86" t="s">
        <v>336</v>
      </c>
      <c r="B70" s="86" t="s">
        <v>337</v>
      </c>
      <c r="C70" s="86" t="s">
        <v>377</v>
      </c>
      <c r="D70" s="86" t="s">
        <v>11</v>
      </c>
      <c r="E70" s="86" t="s">
        <v>391</v>
      </c>
      <c r="F70" s="86" t="s">
        <v>54</v>
      </c>
      <c r="G70" s="86" t="s">
        <v>55</v>
      </c>
      <c r="H70" s="86" t="s">
        <v>378</v>
      </c>
      <c r="I70" s="87" t="s">
        <v>392</v>
      </c>
      <c r="J70" s="58"/>
      <c r="K70" s="58">
        <f>K71</f>
        <v>208408.88</v>
      </c>
      <c r="L70" s="58">
        <f>L71</f>
        <v>208408.88</v>
      </c>
      <c r="M70" s="57">
        <f t="shared" si="3"/>
        <v>100</v>
      </c>
    </row>
    <row r="71" spans="1:13" ht="82.5" customHeight="1">
      <c r="A71" s="86" t="s">
        <v>336</v>
      </c>
      <c r="B71" s="86" t="s">
        <v>337</v>
      </c>
      <c r="C71" s="86" t="s">
        <v>377</v>
      </c>
      <c r="D71" s="86" t="s">
        <v>11</v>
      </c>
      <c r="E71" s="86" t="s">
        <v>12</v>
      </c>
      <c r="F71" s="86" t="s">
        <v>11</v>
      </c>
      <c r="G71" s="86" t="s">
        <v>55</v>
      </c>
      <c r="H71" s="86" t="s">
        <v>378</v>
      </c>
      <c r="I71" s="85" t="s">
        <v>479</v>
      </c>
      <c r="J71" s="58"/>
      <c r="K71" s="58">
        <v>208408.88</v>
      </c>
      <c r="L71" s="58">
        <v>208408.88</v>
      </c>
      <c r="M71" s="57">
        <f t="shared" si="3"/>
        <v>100</v>
      </c>
    </row>
    <row r="72" spans="1:13" ht="48" customHeight="1">
      <c r="A72" s="86" t="s">
        <v>336</v>
      </c>
      <c r="B72" s="86" t="s">
        <v>337</v>
      </c>
      <c r="C72" s="86" t="s">
        <v>377</v>
      </c>
      <c r="D72" s="86" t="s">
        <v>11</v>
      </c>
      <c r="E72" s="86" t="s">
        <v>585</v>
      </c>
      <c r="F72" s="86" t="s">
        <v>54</v>
      </c>
      <c r="G72" s="86" t="s">
        <v>55</v>
      </c>
      <c r="H72" s="86" t="s">
        <v>378</v>
      </c>
      <c r="I72" s="85" t="s">
        <v>586</v>
      </c>
      <c r="J72" s="58"/>
      <c r="K72" s="58">
        <f>K73</f>
        <v>3156.95</v>
      </c>
      <c r="L72" s="58">
        <f>L73</f>
        <v>3156.95</v>
      </c>
      <c r="M72" s="57">
        <f t="shared" si="3"/>
        <v>100</v>
      </c>
    </row>
    <row r="73" spans="1:13" ht="69.75" customHeight="1">
      <c r="A73" s="86" t="s">
        <v>336</v>
      </c>
      <c r="B73" s="86" t="s">
        <v>337</v>
      </c>
      <c r="C73" s="86" t="s">
        <v>377</v>
      </c>
      <c r="D73" s="86" t="s">
        <v>11</v>
      </c>
      <c r="E73" s="86" t="s">
        <v>62</v>
      </c>
      <c r="F73" s="86" t="s">
        <v>54</v>
      </c>
      <c r="G73" s="86" t="s">
        <v>55</v>
      </c>
      <c r="H73" s="86" t="s">
        <v>378</v>
      </c>
      <c r="I73" s="85" t="s">
        <v>587</v>
      </c>
      <c r="J73" s="58"/>
      <c r="K73" s="58">
        <f>K74</f>
        <v>3156.95</v>
      </c>
      <c r="L73" s="58">
        <f>L74</f>
        <v>3156.95</v>
      </c>
      <c r="M73" s="57">
        <f t="shared" si="3"/>
        <v>100</v>
      </c>
    </row>
    <row r="74" spans="1:13" ht="130.5" customHeight="1">
      <c r="A74" s="86" t="s">
        <v>336</v>
      </c>
      <c r="B74" s="86" t="s">
        <v>337</v>
      </c>
      <c r="C74" s="86" t="s">
        <v>377</v>
      </c>
      <c r="D74" s="86" t="s">
        <v>11</v>
      </c>
      <c r="E74" s="86" t="s">
        <v>62</v>
      </c>
      <c r="F74" s="86" t="s">
        <v>11</v>
      </c>
      <c r="G74" s="86" t="s">
        <v>55</v>
      </c>
      <c r="H74" s="86" t="s">
        <v>378</v>
      </c>
      <c r="I74" s="85" t="s">
        <v>588</v>
      </c>
      <c r="J74" s="58"/>
      <c r="K74" s="58">
        <v>3156.95</v>
      </c>
      <c r="L74" s="58">
        <v>3156.95</v>
      </c>
      <c r="M74" s="57">
        <f t="shared" si="3"/>
        <v>100</v>
      </c>
    </row>
    <row r="75" spans="1:13" ht="54" customHeight="1">
      <c r="A75" s="55" t="s">
        <v>336</v>
      </c>
      <c r="B75" s="55" t="s">
        <v>337</v>
      </c>
      <c r="C75" s="55" t="s">
        <v>377</v>
      </c>
      <c r="D75" s="55" t="s">
        <v>367</v>
      </c>
      <c r="E75" s="55" t="s">
        <v>56</v>
      </c>
      <c r="F75" s="55" t="s">
        <v>54</v>
      </c>
      <c r="G75" s="55" t="s">
        <v>55</v>
      </c>
      <c r="H75" s="55" t="s">
        <v>378</v>
      </c>
      <c r="I75" s="56" t="s">
        <v>393</v>
      </c>
      <c r="J75" s="57">
        <f t="shared" ref="J75:L76" si="5">J76</f>
        <v>1000000</v>
      </c>
      <c r="K75" s="57">
        <f>K76+K78</f>
        <v>989131.12</v>
      </c>
      <c r="L75" s="57">
        <f>L76+L78</f>
        <v>989131.12</v>
      </c>
      <c r="M75" s="57">
        <f t="shared" si="3"/>
        <v>100</v>
      </c>
    </row>
    <row r="76" spans="1:13" ht="62.25" customHeight="1">
      <c r="A76" s="55" t="s">
        <v>336</v>
      </c>
      <c r="B76" s="55" t="s">
        <v>337</v>
      </c>
      <c r="C76" s="55" t="s">
        <v>377</v>
      </c>
      <c r="D76" s="55" t="s">
        <v>367</v>
      </c>
      <c r="E76" s="55" t="s">
        <v>394</v>
      </c>
      <c r="F76" s="55" t="s">
        <v>54</v>
      </c>
      <c r="G76" s="55" t="s">
        <v>55</v>
      </c>
      <c r="H76" s="55" t="s">
        <v>378</v>
      </c>
      <c r="I76" s="56" t="s">
        <v>395</v>
      </c>
      <c r="J76" s="57">
        <f t="shared" si="5"/>
        <v>1000000</v>
      </c>
      <c r="K76" s="57">
        <f t="shared" si="5"/>
        <v>786408.46</v>
      </c>
      <c r="L76" s="57">
        <f t="shared" si="5"/>
        <v>786408.46</v>
      </c>
      <c r="M76" s="57">
        <f t="shared" si="3"/>
        <v>100</v>
      </c>
    </row>
    <row r="77" spans="1:13" ht="50.25" customHeight="1">
      <c r="A77" s="55" t="s">
        <v>336</v>
      </c>
      <c r="B77" s="55" t="s">
        <v>337</v>
      </c>
      <c r="C77" s="55" t="s">
        <v>377</v>
      </c>
      <c r="D77" s="55" t="s">
        <v>367</v>
      </c>
      <c r="E77" s="55" t="s">
        <v>396</v>
      </c>
      <c r="F77" s="55" t="s">
        <v>11</v>
      </c>
      <c r="G77" s="55" t="s">
        <v>55</v>
      </c>
      <c r="H77" s="55" t="s">
        <v>378</v>
      </c>
      <c r="I77" s="56" t="s">
        <v>397</v>
      </c>
      <c r="J77" s="58">
        <v>1000000</v>
      </c>
      <c r="K77" s="58">
        <v>786408.46</v>
      </c>
      <c r="L77" s="58">
        <v>786408.46</v>
      </c>
      <c r="M77" s="57">
        <f t="shared" si="3"/>
        <v>100</v>
      </c>
    </row>
    <row r="78" spans="1:13" ht="69" customHeight="1">
      <c r="A78" s="86" t="s">
        <v>56</v>
      </c>
      <c r="B78" s="86" t="s">
        <v>1</v>
      </c>
      <c r="C78" s="86" t="s">
        <v>377</v>
      </c>
      <c r="D78" s="86" t="s">
        <v>367</v>
      </c>
      <c r="E78" s="86" t="s">
        <v>500</v>
      </c>
      <c r="F78" s="86" t="s">
        <v>54</v>
      </c>
      <c r="G78" s="86" t="s">
        <v>55</v>
      </c>
      <c r="H78" s="86" t="s">
        <v>378</v>
      </c>
      <c r="I78" s="111" t="s">
        <v>548</v>
      </c>
      <c r="J78" s="58"/>
      <c r="K78" s="58">
        <f>K79</f>
        <v>202722.66</v>
      </c>
      <c r="L78" s="58">
        <f>L79</f>
        <v>202722.66</v>
      </c>
      <c r="M78" s="57">
        <f t="shared" si="3"/>
        <v>100</v>
      </c>
    </row>
    <row r="79" spans="1:13" ht="69" customHeight="1">
      <c r="A79" s="86" t="s">
        <v>56</v>
      </c>
      <c r="B79" s="86" t="s">
        <v>1</v>
      </c>
      <c r="C79" s="86" t="s">
        <v>377</v>
      </c>
      <c r="D79" s="86" t="s">
        <v>367</v>
      </c>
      <c r="E79" s="86" t="s">
        <v>500</v>
      </c>
      <c r="F79" s="86" t="s">
        <v>11</v>
      </c>
      <c r="G79" s="86" t="s">
        <v>55</v>
      </c>
      <c r="H79" s="86" t="s">
        <v>378</v>
      </c>
      <c r="I79" s="113" t="s">
        <v>549</v>
      </c>
      <c r="J79" s="58"/>
      <c r="K79" s="58">
        <v>202722.66</v>
      </c>
      <c r="L79" s="58">
        <v>202722.66</v>
      </c>
      <c r="M79" s="57">
        <f t="shared" si="3"/>
        <v>100</v>
      </c>
    </row>
    <row r="80" spans="1:13">
      <c r="A80" s="55" t="s">
        <v>336</v>
      </c>
      <c r="B80" s="55" t="s">
        <v>337</v>
      </c>
      <c r="C80" s="55" t="s">
        <v>398</v>
      </c>
      <c r="D80" s="55" t="s">
        <v>54</v>
      </c>
      <c r="E80" s="55" t="s">
        <v>56</v>
      </c>
      <c r="F80" s="55" t="s">
        <v>54</v>
      </c>
      <c r="G80" s="55" t="s">
        <v>55</v>
      </c>
      <c r="H80" s="55" t="s">
        <v>56</v>
      </c>
      <c r="I80" s="56" t="s">
        <v>399</v>
      </c>
      <c r="J80" s="57" t="e">
        <f>J81</f>
        <v>#REF!</v>
      </c>
      <c r="K80" s="57">
        <f>K81</f>
        <v>24299211.469999999</v>
      </c>
      <c r="L80" s="57">
        <f>L81</f>
        <v>24299211.469999999</v>
      </c>
      <c r="M80" s="57">
        <f t="shared" si="3"/>
        <v>100</v>
      </c>
    </row>
    <row r="81" spans="1:13" ht="19.5" customHeight="1">
      <c r="A81" s="55" t="s">
        <v>336</v>
      </c>
      <c r="B81" s="55" t="s">
        <v>337</v>
      </c>
      <c r="C81" s="55" t="s">
        <v>398</v>
      </c>
      <c r="D81" s="55" t="s">
        <v>0</v>
      </c>
      <c r="E81" s="55" t="s">
        <v>56</v>
      </c>
      <c r="F81" s="55" t="s">
        <v>0</v>
      </c>
      <c r="G81" s="55" t="s">
        <v>55</v>
      </c>
      <c r="H81" s="55" t="s">
        <v>378</v>
      </c>
      <c r="I81" s="56" t="s">
        <v>154</v>
      </c>
      <c r="J81" s="58" t="e">
        <f>J82+#REF!+J83+#REF!</f>
        <v>#REF!</v>
      </c>
      <c r="K81" s="58">
        <f>K82+K83+K84</f>
        <v>24299211.469999999</v>
      </c>
      <c r="L81" s="58">
        <f>L82+L83+L84</f>
        <v>24299211.469999999</v>
      </c>
      <c r="M81" s="57">
        <f t="shared" si="3"/>
        <v>100</v>
      </c>
    </row>
    <row r="82" spans="1:13" ht="19.5" customHeight="1">
      <c r="A82" s="55" t="s">
        <v>336</v>
      </c>
      <c r="B82" s="55" t="s">
        <v>337</v>
      </c>
      <c r="C82" s="55" t="s">
        <v>398</v>
      </c>
      <c r="D82" s="55" t="s">
        <v>0</v>
      </c>
      <c r="E82" s="55" t="s">
        <v>340</v>
      </c>
      <c r="F82" s="55" t="s">
        <v>0</v>
      </c>
      <c r="G82" s="55" t="s">
        <v>55</v>
      </c>
      <c r="H82" s="55" t="s">
        <v>378</v>
      </c>
      <c r="I82" s="56" t="s">
        <v>400</v>
      </c>
      <c r="J82" s="58">
        <v>190486</v>
      </c>
      <c r="K82" s="58">
        <v>576775.24</v>
      </c>
      <c r="L82" s="58">
        <v>576775.24</v>
      </c>
      <c r="M82" s="57">
        <f t="shared" si="3"/>
        <v>100</v>
      </c>
    </row>
    <row r="83" spans="1:13">
      <c r="A83" s="55" t="s">
        <v>336</v>
      </c>
      <c r="B83" s="55" t="s">
        <v>337</v>
      </c>
      <c r="C83" s="55" t="s">
        <v>398</v>
      </c>
      <c r="D83" s="55" t="s">
        <v>0</v>
      </c>
      <c r="E83" s="55" t="s">
        <v>344</v>
      </c>
      <c r="F83" s="55" t="s">
        <v>0</v>
      </c>
      <c r="G83" s="55" t="s">
        <v>55</v>
      </c>
      <c r="H83" s="55" t="s">
        <v>378</v>
      </c>
      <c r="I83" s="56" t="s">
        <v>401</v>
      </c>
      <c r="J83" s="58">
        <v>388516</v>
      </c>
      <c r="K83" s="58">
        <v>8264.0300000000007</v>
      </c>
      <c r="L83" s="58">
        <v>8264.0300000000007</v>
      </c>
      <c r="M83" s="57">
        <f t="shared" si="3"/>
        <v>100</v>
      </c>
    </row>
    <row r="84" spans="1:13" ht="21.75" customHeight="1">
      <c r="A84" s="86" t="s">
        <v>336</v>
      </c>
      <c r="B84" s="86" t="s">
        <v>337</v>
      </c>
      <c r="C84" s="86" t="s">
        <v>398</v>
      </c>
      <c r="D84" s="86" t="s">
        <v>0</v>
      </c>
      <c r="E84" s="86" t="s">
        <v>394</v>
      </c>
      <c r="F84" s="86" t="s">
        <v>0</v>
      </c>
      <c r="G84" s="86" t="s">
        <v>55</v>
      </c>
      <c r="H84" s="86" t="s">
        <v>378</v>
      </c>
      <c r="I84" s="87" t="s">
        <v>480</v>
      </c>
      <c r="J84" s="58"/>
      <c r="K84" s="58">
        <f>K85+K86</f>
        <v>23714172.199999999</v>
      </c>
      <c r="L84" s="58">
        <f>L85+L86</f>
        <v>23714172.199999999</v>
      </c>
      <c r="M84" s="57">
        <f t="shared" si="3"/>
        <v>100</v>
      </c>
    </row>
    <row r="85" spans="1:13" ht="18.75" customHeight="1">
      <c r="A85" s="86" t="s">
        <v>336</v>
      </c>
      <c r="B85" s="86" t="s">
        <v>337</v>
      </c>
      <c r="C85" s="86" t="s">
        <v>398</v>
      </c>
      <c r="D85" s="86" t="s">
        <v>0</v>
      </c>
      <c r="E85" s="86" t="s">
        <v>411</v>
      </c>
      <c r="F85" s="86" t="s">
        <v>0</v>
      </c>
      <c r="G85" s="86" t="s">
        <v>55</v>
      </c>
      <c r="H85" s="86" t="s">
        <v>378</v>
      </c>
      <c r="I85" s="87" t="s">
        <v>412</v>
      </c>
      <c r="J85" s="59"/>
      <c r="K85" s="58">
        <v>23713860.059999999</v>
      </c>
      <c r="L85" s="58">
        <v>23713860.059999999</v>
      </c>
      <c r="M85" s="57">
        <f t="shared" si="3"/>
        <v>100</v>
      </c>
    </row>
    <row r="86" spans="1:13" ht="18.75" customHeight="1">
      <c r="A86" s="86" t="s">
        <v>56</v>
      </c>
      <c r="B86" s="86" t="s">
        <v>1</v>
      </c>
      <c r="C86" s="86" t="s">
        <v>398</v>
      </c>
      <c r="D86" s="86" t="s">
        <v>0</v>
      </c>
      <c r="E86" s="86" t="s">
        <v>550</v>
      </c>
      <c r="F86" s="86" t="s">
        <v>0</v>
      </c>
      <c r="G86" s="86" t="s">
        <v>55</v>
      </c>
      <c r="H86" s="86" t="s">
        <v>378</v>
      </c>
      <c r="I86" s="87" t="s">
        <v>551</v>
      </c>
      <c r="J86" s="59"/>
      <c r="K86" s="58">
        <v>312.14</v>
      </c>
      <c r="L86" s="58">
        <v>312.14</v>
      </c>
      <c r="M86" s="57">
        <f t="shared" si="3"/>
        <v>100</v>
      </c>
    </row>
    <row r="87" spans="1:13">
      <c r="A87" s="55" t="s">
        <v>336</v>
      </c>
      <c r="B87" s="55" t="s">
        <v>337</v>
      </c>
      <c r="C87" s="55" t="s">
        <v>383</v>
      </c>
      <c r="D87" s="55" t="s">
        <v>54</v>
      </c>
      <c r="E87" s="55" t="s">
        <v>56</v>
      </c>
      <c r="F87" s="55" t="s">
        <v>54</v>
      </c>
      <c r="G87" s="55" t="s">
        <v>55</v>
      </c>
      <c r="H87" s="55" t="s">
        <v>56</v>
      </c>
      <c r="I87" s="56" t="s">
        <v>161</v>
      </c>
      <c r="J87" s="58">
        <f>J88+J91</f>
        <v>0</v>
      </c>
      <c r="K87" s="58">
        <f>K88+K91</f>
        <v>2250758.37</v>
      </c>
      <c r="L87" s="58">
        <f>L88+L91</f>
        <v>2250758.37</v>
      </c>
      <c r="M87" s="57">
        <f t="shared" si="3"/>
        <v>100</v>
      </c>
    </row>
    <row r="88" spans="1:13" ht="22.5" customHeight="1">
      <c r="A88" s="55" t="s">
        <v>336</v>
      </c>
      <c r="B88" s="55" t="s">
        <v>337</v>
      </c>
      <c r="C88" s="55" t="s">
        <v>383</v>
      </c>
      <c r="D88" s="55" t="s">
        <v>0</v>
      </c>
      <c r="E88" s="55" t="s">
        <v>56</v>
      </c>
      <c r="F88" s="55" t="s">
        <v>54</v>
      </c>
      <c r="G88" s="55" t="s">
        <v>55</v>
      </c>
      <c r="H88" s="55" t="s">
        <v>402</v>
      </c>
      <c r="I88" s="56" t="s">
        <v>403</v>
      </c>
      <c r="J88" s="58">
        <f t="shared" ref="J88:L89" si="6">J89</f>
        <v>0</v>
      </c>
      <c r="K88" s="58">
        <f t="shared" si="6"/>
        <v>493050</v>
      </c>
      <c r="L88" s="58">
        <f t="shared" si="6"/>
        <v>493050</v>
      </c>
      <c r="M88" s="57">
        <f t="shared" si="3"/>
        <v>100</v>
      </c>
    </row>
    <row r="89" spans="1:13" ht="21.75" customHeight="1">
      <c r="A89" s="55" t="s">
        <v>336</v>
      </c>
      <c r="B89" s="55" t="s">
        <v>337</v>
      </c>
      <c r="C89" s="55" t="s">
        <v>383</v>
      </c>
      <c r="D89" s="55" t="s">
        <v>0</v>
      </c>
      <c r="E89" s="55" t="s">
        <v>404</v>
      </c>
      <c r="F89" s="55" t="s">
        <v>54</v>
      </c>
      <c r="G89" s="55" t="s">
        <v>55</v>
      </c>
      <c r="H89" s="55" t="s">
        <v>402</v>
      </c>
      <c r="I89" s="56" t="s">
        <v>405</v>
      </c>
      <c r="J89" s="58">
        <f t="shared" si="6"/>
        <v>0</v>
      </c>
      <c r="K89" s="58">
        <f t="shared" si="6"/>
        <v>493050</v>
      </c>
      <c r="L89" s="58">
        <f t="shared" si="6"/>
        <v>493050</v>
      </c>
      <c r="M89" s="57">
        <f t="shared" si="3"/>
        <v>100</v>
      </c>
    </row>
    <row r="90" spans="1:13" ht="28.5" customHeight="1">
      <c r="A90" s="55" t="s">
        <v>336</v>
      </c>
      <c r="B90" s="55" t="s">
        <v>337</v>
      </c>
      <c r="C90" s="55" t="s">
        <v>383</v>
      </c>
      <c r="D90" s="55" t="s">
        <v>0</v>
      </c>
      <c r="E90" s="55" t="s">
        <v>406</v>
      </c>
      <c r="F90" s="55" t="s">
        <v>11</v>
      </c>
      <c r="G90" s="55" t="s">
        <v>55</v>
      </c>
      <c r="H90" s="55" t="s">
        <v>402</v>
      </c>
      <c r="I90" s="56" t="s">
        <v>407</v>
      </c>
      <c r="J90" s="58"/>
      <c r="K90" s="58">
        <v>493050</v>
      </c>
      <c r="L90" s="58">
        <v>493050</v>
      </c>
      <c r="M90" s="57">
        <f t="shared" si="3"/>
        <v>100</v>
      </c>
    </row>
    <row r="91" spans="1:13" ht="21.75" customHeight="1">
      <c r="A91" s="55" t="s">
        <v>336</v>
      </c>
      <c r="B91" s="55" t="s">
        <v>337</v>
      </c>
      <c r="C91" s="55" t="s">
        <v>383</v>
      </c>
      <c r="D91" s="55" t="s">
        <v>6</v>
      </c>
      <c r="E91" s="55" t="s">
        <v>56</v>
      </c>
      <c r="F91" s="55" t="s">
        <v>54</v>
      </c>
      <c r="G91" s="55" t="s">
        <v>55</v>
      </c>
      <c r="H91" s="55" t="s">
        <v>402</v>
      </c>
      <c r="I91" s="56" t="s">
        <v>408</v>
      </c>
      <c r="J91" s="58">
        <f>J94</f>
        <v>0</v>
      </c>
      <c r="K91" s="58">
        <f>K92+K94</f>
        <v>1757708.37</v>
      </c>
      <c r="L91" s="58">
        <f>L92+L94</f>
        <v>1757708.37</v>
      </c>
      <c r="M91" s="57">
        <f t="shared" ref="M91:M155" si="7">L91/K91*100</f>
        <v>100</v>
      </c>
    </row>
    <row r="92" spans="1:13" ht="21.75" customHeight="1">
      <c r="A92" s="86" t="s">
        <v>56</v>
      </c>
      <c r="B92" s="86" t="s">
        <v>1</v>
      </c>
      <c r="C92" s="86" t="s">
        <v>383</v>
      </c>
      <c r="D92" s="86" t="s">
        <v>6</v>
      </c>
      <c r="E92" s="86" t="s">
        <v>422</v>
      </c>
      <c r="F92" s="86" t="s">
        <v>54</v>
      </c>
      <c r="G92" s="86" t="s">
        <v>55</v>
      </c>
      <c r="H92" s="86" t="s">
        <v>402</v>
      </c>
      <c r="I92" s="87" t="s">
        <v>481</v>
      </c>
      <c r="J92" s="58"/>
      <c r="K92" s="58">
        <f>K93</f>
        <v>781348.24</v>
      </c>
      <c r="L92" s="58">
        <f>L93</f>
        <v>781348.24</v>
      </c>
      <c r="M92" s="57">
        <f t="shared" si="7"/>
        <v>100</v>
      </c>
    </row>
    <row r="93" spans="1:13" ht="42.75" customHeight="1">
      <c r="A93" s="86" t="s">
        <v>56</v>
      </c>
      <c r="B93" s="86" t="s">
        <v>1</v>
      </c>
      <c r="C93" s="86" t="s">
        <v>383</v>
      </c>
      <c r="D93" s="86" t="s">
        <v>6</v>
      </c>
      <c r="E93" s="86" t="s">
        <v>482</v>
      </c>
      <c r="F93" s="86" t="s">
        <v>11</v>
      </c>
      <c r="G93" s="86" t="s">
        <v>55</v>
      </c>
      <c r="H93" s="86" t="s">
        <v>402</v>
      </c>
      <c r="I93" s="87" t="s">
        <v>483</v>
      </c>
      <c r="J93" s="58"/>
      <c r="K93" s="58">
        <v>781348.24</v>
      </c>
      <c r="L93" s="58">
        <v>781348.24</v>
      </c>
      <c r="M93" s="57">
        <f t="shared" si="7"/>
        <v>100</v>
      </c>
    </row>
    <row r="94" spans="1:13" ht="23.25" customHeight="1">
      <c r="A94" s="55" t="s">
        <v>336</v>
      </c>
      <c r="B94" s="55" t="s">
        <v>337</v>
      </c>
      <c r="C94" s="55" t="s">
        <v>383</v>
      </c>
      <c r="D94" s="55" t="s">
        <v>6</v>
      </c>
      <c r="E94" s="55" t="s">
        <v>404</v>
      </c>
      <c r="F94" s="55" t="s">
        <v>54</v>
      </c>
      <c r="G94" s="55" t="s">
        <v>55</v>
      </c>
      <c r="H94" s="55" t="s">
        <v>402</v>
      </c>
      <c r="I94" s="56" t="s">
        <v>409</v>
      </c>
      <c r="J94" s="58">
        <f t="shared" ref="J94:L94" si="8">J95</f>
        <v>0</v>
      </c>
      <c r="K94" s="58">
        <f t="shared" si="8"/>
        <v>976360.13</v>
      </c>
      <c r="L94" s="58">
        <f t="shared" si="8"/>
        <v>976360.13</v>
      </c>
      <c r="M94" s="57">
        <f t="shared" si="7"/>
        <v>100</v>
      </c>
    </row>
    <row r="95" spans="1:13" ht="28.5" customHeight="1">
      <c r="A95" s="55" t="s">
        <v>336</v>
      </c>
      <c r="B95" s="55" t="s">
        <v>337</v>
      </c>
      <c r="C95" s="55" t="s">
        <v>383</v>
      </c>
      <c r="D95" s="55" t="s">
        <v>6</v>
      </c>
      <c r="E95" s="55" t="s">
        <v>406</v>
      </c>
      <c r="F95" s="55" t="s">
        <v>11</v>
      </c>
      <c r="G95" s="55" t="s">
        <v>55</v>
      </c>
      <c r="H95" s="55" t="s">
        <v>402</v>
      </c>
      <c r="I95" s="56" t="s">
        <v>410</v>
      </c>
      <c r="J95" s="58"/>
      <c r="K95" s="58">
        <v>976360.13</v>
      </c>
      <c r="L95" s="58">
        <v>976360.13</v>
      </c>
      <c r="M95" s="57">
        <f t="shared" si="7"/>
        <v>100</v>
      </c>
    </row>
    <row r="96" spans="1:13" ht="25.5" customHeight="1">
      <c r="A96" s="55" t="s">
        <v>336</v>
      </c>
      <c r="B96" s="55" t="s">
        <v>337</v>
      </c>
      <c r="C96" s="55" t="s">
        <v>413</v>
      </c>
      <c r="D96" s="55" t="s">
        <v>54</v>
      </c>
      <c r="E96" s="55" t="s">
        <v>56</v>
      </c>
      <c r="F96" s="55" t="s">
        <v>54</v>
      </c>
      <c r="G96" s="55" t="s">
        <v>55</v>
      </c>
      <c r="H96" s="55" t="s">
        <v>56</v>
      </c>
      <c r="I96" s="56" t="s">
        <v>163</v>
      </c>
      <c r="J96" s="58" t="e">
        <f>#REF!+J97</f>
        <v>#REF!</v>
      </c>
      <c r="K96" s="58">
        <f>K97+K103+K107</f>
        <v>46864992.049999997</v>
      </c>
      <c r="L96" s="58">
        <f>L97+L103+L107</f>
        <v>30843992.050000001</v>
      </c>
      <c r="M96" s="57">
        <f t="shared" si="7"/>
        <v>65.814567976652413</v>
      </c>
    </row>
    <row r="97" spans="1:13" ht="22.5" customHeight="1">
      <c r="A97" s="55" t="s">
        <v>56</v>
      </c>
      <c r="B97" s="55" t="s">
        <v>1</v>
      </c>
      <c r="C97" s="55" t="s">
        <v>413</v>
      </c>
      <c r="D97" s="55" t="s">
        <v>14</v>
      </c>
      <c r="E97" s="55" t="s">
        <v>56</v>
      </c>
      <c r="F97" s="55" t="s">
        <v>54</v>
      </c>
      <c r="G97" s="55" t="s">
        <v>55</v>
      </c>
      <c r="H97" s="55" t="s">
        <v>62</v>
      </c>
      <c r="I97" s="56" t="s">
        <v>414</v>
      </c>
      <c r="J97" s="58" t="e">
        <f>J98</f>
        <v>#REF!</v>
      </c>
      <c r="K97" s="58">
        <f>K98+K101</f>
        <v>23491405.440000001</v>
      </c>
      <c r="L97" s="58">
        <f>L98+L101</f>
        <v>23491405.440000001</v>
      </c>
      <c r="M97" s="57">
        <f t="shared" si="7"/>
        <v>100</v>
      </c>
    </row>
    <row r="98" spans="1:13">
      <c r="A98" s="55" t="s">
        <v>56</v>
      </c>
      <c r="B98" s="55" t="s">
        <v>1</v>
      </c>
      <c r="C98" s="55" t="s">
        <v>413</v>
      </c>
      <c r="D98" s="55" t="s">
        <v>14</v>
      </c>
      <c r="E98" s="55" t="s">
        <v>340</v>
      </c>
      <c r="F98" s="55" t="s">
        <v>54</v>
      </c>
      <c r="G98" s="55" t="s">
        <v>55</v>
      </c>
      <c r="H98" s="55" t="s">
        <v>62</v>
      </c>
      <c r="I98" s="56" t="s">
        <v>415</v>
      </c>
      <c r="J98" s="58" t="e">
        <f>J99+#REF!</f>
        <v>#REF!</v>
      </c>
      <c r="K98" s="58">
        <f>SUM(K99:K100)</f>
        <v>23332355.09</v>
      </c>
      <c r="L98" s="58">
        <f>SUM(L99:L100)</f>
        <v>23332355.09</v>
      </c>
      <c r="M98" s="57">
        <f t="shared" si="7"/>
        <v>100</v>
      </c>
    </row>
    <row r="99" spans="1:13" ht="42.75" customHeight="1">
      <c r="A99" s="55" t="s">
        <v>56</v>
      </c>
      <c r="B99" s="55" t="s">
        <v>1</v>
      </c>
      <c r="C99" s="55" t="s">
        <v>413</v>
      </c>
      <c r="D99" s="55" t="s">
        <v>14</v>
      </c>
      <c r="E99" s="55" t="s">
        <v>381</v>
      </c>
      <c r="F99" s="55" t="s">
        <v>11</v>
      </c>
      <c r="G99" s="55" t="s">
        <v>55</v>
      </c>
      <c r="H99" s="55" t="s">
        <v>62</v>
      </c>
      <c r="I99" s="56" t="s">
        <v>416</v>
      </c>
      <c r="J99" s="58">
        <v>900000</v>
      </c>
      <c r="K99" s="58">
        <v>21631632.68</v>
      </c>
      <c r="L99" s="58">
        <v>21631632.68</v>
      </c>
      <c r="M99" s="57">
        <f t="shared" si="7"/>
        <v>100</v>
      </c>
    </row>
    <row r="100" spans="1:13" ht="36.75" customHeight="1">
      <c r="A100" s="55" t="s">
        <v>56</v>
      </c>
      <c r="B100" s="55" t="s">
        <v>1</v>
      </c>
      <c r="C100" s="55" t="s">
        <v>413</v>
      </c>
      <c r="D100" s="55" t="s">
        <v>14</v>
      </c>
      <c r="E100" s="55" t="s">
        <v>381</v>
      </c>
      <c r="F100" s="55" t="s">
        <v>383</v>
      </c>
      <c r="G100" s="55" t="s">
        <v>55</v>
      </c>
      <c r="H100" s="55" t="s">
        <v>62</v>
      </c>
      <c r="I100" s="60" t="s">
        <v>417</v>
      </c>
      <c r="J100" s="58"/>
      <c r="K100" s="58">
        <v>1700722.41</v>
      </c>
      <c r="L100" s="58">
        <v>1700722.41</v>
      </c>
      <c r="M100" s="57">
        <f t="shared" si="7"/>
        <v>100</v>
      </c>
    </row>
    <row r="101" spans="1:13" ht="36.75" customHeight="1">
      <c r="A101" s="86" t="s">
        <v>56</v>
      </c>
      <c r="B101" s="86" t="s">
        <v>1</v>
      </c>
      <c r="C101" s="86" t="s">
        <v>413</v>
      </c>
      <c r="D101" s="86" t="s">
        <v>14</v>
      </c>
      <c r="E101" s="86" t="s">
        <v>342</v>
      </c>
      <c r="F101" s="86" t="s">
        <v>54</v>
      </c>
      <c r="G101" s="86" t="s">
        <v>55</v>
      </c>
      <c r="H101" s="86" t="s">
        <v>62</v>
      </c>
      <c r="I101" s="123" t="s">
        <v>589</v>
      </c>
      <c r="J101" s="58"/>
      <c r="K101" s="58">
        <f>K102</f>
        <v>159050.35</v>
      </c>
      <c r="L101" s="58">
        <f>L102</f>
        <v>159050.35</v>
      </c>
      <c r="M101" s="57">
        <f t="shared" si="7"/>
        <v>100</v>
      </c>
    </row>
    <row r="102" spans="1:13" ht="46.5" customHeight="1">
      <c r="A102" s="86" t="s">
        <v>56</v>
      </c>
      <c r="B102" s="86" t="s">
        <v>1</v>
      </c>
      <c r="C102" s="86" t="s">
        <v>413</v>
      </c>
      <c r="D102" s="86" t="s">
        <v>14</v>
      </c>
      <c r="E102" s="86" t="s">
        <v>386</v>
      </c>
      <c r="F102" s="86" t="s">
        <v>11</v>
      </c>
      <c r="G102" s="86" t="s">
        <v>55</v>
      </c>
      <c r="H102" s="86" t="s">
        <v>62</v>
      </c>
      <c r="I102" s="123" t="s">
        <v>590</v>
      </c>
      <c r="J102" s="58"/>
      <c r="K102" s="58">
        <v>159050.35</v>
      </c>
      <c r="L102" s="58">
        <v>159050.35</v>
      </c>
      <c r="M102" s="57">
        <f t="shared" si="7"/>
        <v>100</v>
      </c>
    </row>
    <row r="103" spans="1:13" ht="53.25" customHeight="1">
      <c r="A103" s="55" t="s">
        <v>56</v>
      </c>
      <c r="B103" s="55" t="s">
        <v>1</v>
      </c>
      <c r="C103" s="55" t="s">
        <v>413</v>
      </c>
      <c r="D103" s="55" t="s">
        <v>14</v>
      </c>
      <c r="E103" s="55" t="s">
        <v>389</v>
      </c>
      <c r="F103" s="55" t="s">
        <v>54</v>
      </c>
      <c r="G103" s="55" t="s">
        <v>55</v>
      </c>
      <c r="H103" s="55" t="s">
        <v>62</v>
      </c>
      <c r="I103" s="56" t="s">
        <v>418</v>
      </c>
      <c r="J103" s="58"/>
      <c r="K103" s="58">
        <f>K104</f>
        <v>4673586.6100000003</v>
      </c>
      <c r="L103" s="58">
        <f>L104</f>
        <v>4673586.6100000003</v>
      </c>
      <c r="M103" s="57">
        <f t="shared" si="7"/>
        <v>100</v>
      </c>
    </row>
    <row r="104" spans="1:13" ht="52.5" customHeight="1">
      <c r="A104" s="55" t="s">
        <v>56</v>
      </c>
      <c r="B104" s="55" t="s">
        <v>1</v>
      </c>
      <c r="C104" s="55" t="s">
        <v>413</v>
      </c>
      <c r="D104" s="55" t="s">
        <v>14</v>
      </c>
      <c r="E104" s="55" t="s">
        <v>391</v>
      </c>
      <c r="F104" s="55" t="s">
        <v>54</v>
      </c>
      <c r="G104" s="55" t="s">
        <v>55</v>
      </c>
      <c r="H104" s="55" t="s">
        <v>62</v>
      </c>
      <c r="I104" s="56" t="s">
        <v>419</v>
      </c>
      <c r="J104" s="58"/>
      <c r="K104" s="58">
        <f>K105+K106</f>
        <v>4673586.6100000003</v>
      </c>
      <c r="L104" s="58">
        <f>L105+L106</f>
        <v>4673586.6100000003</v>
      </c>
      <c r="M104" s="57">
        <f t="shared" si="7"/>
        <v>100</v>
      </c>
    </row>
    <row r="105" spans="1:13" ht="71.25" customHeight="1">
      <c r="A105" s="86" t="s">
        <v>56</v>
      </c>
      <c r="B105" s="86" t="s">
        <v>1</v>
      </c>
      <c r="C105" s="86" t="s">
        <v>413</v>
      </c>
      <c r="D105" s="86" t="s">
        <v>14</v>
      </c>
      <c r="E105" s="86" t="s">
        <v>12</v>
      </c>
      <c r="F105" s="86" t="s">
        <v>11</v>
      </c>
      <c r="G105" s="86" t="s">
        <v>55</v>
      </c>
      <c r="H105" s="86" t="s">
        <v>62</v>
      </c>
      <c r="I105" s="88" t="s">
        <v>484</v>
      </c>
      <c r="J105" s="58"/>
      <c r="K105" s="58">
        <v>4511785.12</v>
      </c>
      <c r="L105" s="58">
        <v>4511785.12</v>
      </c>
      <c r="M105" s="57">
        <f t="shared" si="7"/>
        <v>100</v>
      </c>
    </row>
    <row r="106" spans="1:13" ht="60" customHeight="1">
      <c r="A106" s="86" t="s">
        <v>56</v>
      </c>
      <c r="B106" s="86" t="s">
        <v>1</v>
      </c>
      <c r="C106" s="86" t="s">
        <v>413</v>
      </c>
      <c r="D106" s="86" t="s">
        <v>14</v>
      </c>
      <c r="E106" s="86" t="s">
        <v>12</v>
      </c>
      <c r="F106" s="86" t="s">
        <v>383</v>
      </c>
      <c r="G106" s="86" t="s">
        <v>55</v>
      </c>
      <c r="H106" s="86" t="s">
        <v>62</v>
      </c>
      <c r="I106" s="88" t="s">
        <v>552</v>
      </c>
      <c r="J106" s="58"/>
      <c r="K106" s="58">
        <v>161801.49</v>
      </c>
      <c r="L106" s="58">
        <v>161801.49</v>
      </c>
      <c r="M106" s="57">
        <f t="shared" si="7"/>
        <v>100</v>
      </c>
    </row>
    <row r="107" spans="1:13" ht="45" customHeight="1">
      <c r="A107" s="86" t="s">
        <v>56</v>
      </c>
      <c r="B107" s="86" t="s">
        <v>1</v>
      </c>
      <c r="C107" s="86" t="s">
        <v>413</v>
      </c>
      <c r="D107" s="86" t="s">
        <v>383</v>
      </c>
      <c r="E107" s="86" t="s">
        <v>56</v>
      </c>
      <c r="F107" s="86" t="s">
        <v>54</v>
      </c>
      <c r="G107" s="86" t="s">
        <v>55</v>
      </c>
      <c r="H107" s="86" t="s">
        <v>56</v>
      </c>
      <c r="I107" s="88" t="s">
        <v>553</v>
      </c>
      <c r="J107" s="58"/>
      <c r="K107" s="58">
        <f>K108</f>
        <v>18700000</v>
      </c>
      <c r="L107" s="58">
        <f>L108</f>
        <v>2679000</v>
      </c>
      <c r="M107" s="57">
        <f t="shared" si="7"/>
        <v>14.326203208556148</v>
      </c>
    </row>
    <row r="108" spans="1:13" ht="38.25" customHeight="1">
      <c r="A108" s="86" t="s">
        <v>56</v>
      </c>
      <c r="B108" s="86" t="s">
        <v>1</v>
      </c>
      <c r="C108" s="86" t="s">
        <v>413</v>
      </c>
      <c r="D108" s="86" t="s">
        <v>383</v>
      </c>
      <c r="E108" s="86" t="s">
        <v>361</v>
      </c>
      <c r="F108" s="86" t="s">
        <v>11</v>
      </c>
      <c r="G108" s="86" t="s">
        <v>55</v>
      </c>
      <c r="H108" s="86" t="s">
        <v>554</v>
      </c>
      <c r="I108" s="88" t="s">
        <v>555</v>
      </c>
      <c r="J108" s="58"/>
      <c r="K108" s="58">
        <v>18700000</v>
      </c>
      <c r="L108" s="58">
        <v>2679000</v>
      </c>
      <c r="M108" s="57">
        <f t="shared" si="7"/>
        <v>14.326203208556148</v>
      </c>
    </row>
    <row r="109" spans="1:13" ht="27" customHeight="1">
      <c r="A109" s="86" t="s">
        <v>336</v>
      </c>
      <c r="B109" s="86" t="s">
        <v>337</v>
      </c>
      <c r="C109" s="86" t="s">
        <v>420</v>
      </c>
      <c r="D109" s="86" t="s">
        <v>54</v>
      </c>
      <c r="E109" s="86" t="s">
        <v>56</v>
      </c>
      <c r="F109" s="86" t="s">
        <v>54</v>
      </c>
      <c r="G109" s="86" t="s">
        <v>55</v>
      </c>
      <c r="H109" s="86" t="s">
        <v>56</v>
      </c>
      <c r="I109" s="87" t="s">
        <v>171</v>
      </c>
      <c r="J109" s="102" t="e">
        <f>#REF!+#REF!+#REF!+#REF!+#REF!+#REF!+#REF!+#REF!+#REF!+#REF!</f>
        <v>#REF!</v>
      </c>
      <c r="K109" s="102">
        <f>K110+K133+K138+K144</f>
        <v>13515812.75</v>
      </c>
      <c r="L109" s="102">
        <f>L110+L133+L138+L144</f>
        <v>13515812.75</v>
      </c>
      <c r="M109" s="57">
        <f t="shared" si="7"/>
        <v>100</v>
      </c>
    </row>
    <row r="110" spans="1:13" ht="36" customHeight="1">
      <c r="A110" s="86" t="s">
        <v>336</v>
      </c>
      <c r="B110" s="86" t="s">
        <v>337</v>
      </c>
      <c r="C110" s="86" t="s">
        <v>420</v>
      </c>
      <c r="D110" s="86" t="s">
        <v>0</v>
      </c>
      <c r="E110" s="86" t="s">
        <v>56</v>
      </c>
      <c r="F110" s="86" t="s">
        <v>0</v>
      </c>
      <c r="G110" s="86" t="s">
        <v>55</v>
      </c>
      <c r="H110" s="86" t="s">
        <v>421</v>
      </c>
      <c r="I110" s="103" t="s">
        <v>491</v>
      </c>
      <c r="J110" s="104"/>
      <c r="K110" s="105">
        <f>K111+K113+K115+K117+K119+K121+K123+K125+K127+K129+K131</f>
        <v>4009767.53</v>
      </c>
      <c r="L110" s="105">
        <f>L111+L113+L115+L117+L119+L121+L123+L125+L127+L129+L131</f>
        <v>4009767.53</v>
      </c>
      <c r="M110" s="57">
        <f t="shared" si="7"/>
        <v>100</v>
      </c>
    </row>
    <row r="111" spans="1:13" ht="42" customHeight="1">
      <c r="A111" s="86" t="s">
        <v>336</v>
      </c>
      <c r="B111" s="86" t="s">
        <v>337</v>
      </c>
      <c r="C111" s="86" t="s">
        <v>420</v>
      </c>
      <c r="D111" s="86" t="s">
        <v>0</v>
      </c>
      <c r="E111" s="86" t="s">
        <v>361</v>
      </c>
      <c r="F111" s="86" t="s">
        <v>0</v>
      </c>
      <c r="G111" s="86" t="s">
        <v>55</v>
      </c>
      <c r="H111" s="86" t="s">
        <v>421</v>
      </c>
      <c r="I111" s="103" t="s">
        <v>492</v>
      </c>
      <c r="J111" s="104"/>
      <c r="K111" s="105">
        <f>K112</f>
        <v>71029.37</v>
      </c>
      <c r="L111" s="105">
        <f>L112</f>
        <v>71029.37</v>
      </c>
      <c r="M111" s="57">
        <f t="shared" si="7"/>
        <v>100</v>
      </c>
    </row>
    <row r="112" spans="1:13" ht="49.5" customHeight="1">
      <c r="A112" s="86" t="s">
        <v>336</v>
      </c>
      <c r="B112" s="86" t="s">
        <v>337</v>
      </c>
      <c r="C112" s="86" t="s">
        <v>420</v>
      </c>
      <c r="D112" s="86" t="s">
        <v>0</v>
      </c>
      <c r="E112" s="86" t="s">
        <v>371</v>
      </c>
      <c r="F112" s="86" t="s">
        <v>0</v>
      </c>
      <c r="G112" s="86" t="s">
        <v>55</v>
      </c>
      <c r="H112" s="86" t="s">
        <v>421</v>
      </c>
      <c r="I112" s="106" t="s">
        <v>493</v>
      </c>
      <c r="J112" s="104"/>
      <c r="K112" s="105">
        <v>71029.37</v>
      </c>
      <c r="L112" s="105">
        <v>71029.37</v>
      </c>
      <c r="M112" s="57">
        <f t="shared" si="7"/>
        <v>100</v>
      </c>
    </row>
    <row r="113" spans="1:13" ht="51.75" customHeight="1">
      <c r="A113" s="86" t="s">
        <v>336</v>
      </c>
      <c r="B113" s="86" t="s">
        <v>337</v>
      </c>
      <c r="C113" s="86" t="s">
        <v>420</v>
      </c>
      <c r="D113" s="86" t="s">
        <v>0</v>
      </c>
      <c r="E113" s="86" t="s">
        <v>422</v>
      </c>
      <c r="F113" s="86" t="s">
        <v>0</v>
      </c>
      <c r="G113" s="86" t="s">
        <v>55</v>
      </c>
      <c r="H113" s="86" t="s">
        <v>421</v>
      </c>
      <c r="I113" s="103" t="s">
        <v>494</v>
      </c>
      <c r="J113" s="104"/>
      <c r="K113" s="105">
        <f>K114</f>
        <v>268550.08</v>
      </c>
      <c r="L113" s="105">
        <f>L114</f>
        <v>268550.08</v>
      </c>
      <c r="M113" s="57">
        <f t="shared" si="7"/>
        <v>100</v>
      </c>
    </row>
    <row r="114" spans="1:13" ht="63">
      <c r="A114" s="86" t="s">
        <v>336</v>
      </c>
      <c r="B114" s="86" t="s">
        <v>337</v>
      </c>
      <c r="C114" s="86" t="s">
        <v>420</v>
      </c>
      <c r="D114" s="86" t="s">
        <v>0</v>
      </c>
      <c r="E114" s="86" t="s">
        <v>495</v>
      </c>
      <c r="F114" s="86" t="s">
        <v>0</v>
      </c>
      <c r="G114" s="86" t="s">
        <v>55</v>
      </c>
      <c r="H114" s="86" t="s">
        <v>421</v>
      </c>
      <c r="I114" s="107" t="s">
        <v>496</v>
      </c>
      <c r="J114" s="104"/>
      <c r="K114" s="105">
        <v>268550.08</v>
      </c>
      <c r="L114" s="105">
        <v>268550.08</v>
      </c>
      <c r="M114" s="57">
        <f t="shared" si="7"/>
        <v>100</v>
      </c>
    </row>
    <row r="115" spans="1:13" ht="47.25" customHeight="1">
      <c r="A115" s="86" t="s">
        <v>336</v>
      </c>
      <c r="B115" s="86" t="s">
        <v>337</v>
      </c>
      <c r="C115" s="86" t="s">
        <v>420</v>
      </c>
      <c r="D115" s="86" t="s">
        <v>0</v>
      </c>
      <c r="E115" s="86" t="s">
        <v>475</v>
      </c>
      <c r="F115" s="86" t="s">
        <v>0</v>
      </c>
      <c r="G115" s="86" t="s">
        <v>55</v>
      </c>
      <c r="H115" s="86" t="s">
        <v>421</v>
      </c>
      <c r="I115" s="103" t="s">
        <v>497</v>
      </c>
      <c r="J115" s="104"/>
      <c r="K115" s="105">
        <f>K116</f>
        <v>162638.91</v>
      </c>
      <c r="L115" s="105">
        <f>L116</f>
        <v>162638.91</v>
      </c>
      <c r="M115" s="57">
        <f t="shared" si="7"/>
        <v>100</v>
      </c>
    </row>
    <row r="116" spans="1:13" ht="57.75" customHeight="1">
      <c r="A116" s="86" t="s">
        <v>336</v>
      </c>
      <c r="B116" s="86" t="s">
        <v>337</v>
      </c>
      <c r="C116" s="86" t="s">
        <v>420</v>
      </c>
      <c r="D116" s="86" t="s">
        <v>0</v>
      </c>
      <c r="E116" s="86" t="s">
        <v>498</v>
      </c>
      <c r="F116" s="86" t="s">
        <v>0</v>
      </c>
      <c r="G116" s="86" t="s">
        <v>55</v>
      </c>
      <c r="H116" s="86" t="s">
        <v>421</v>
      </c>
      <c r="I116" s="107" t="s">
        <v>499</v>
      </c>
      <c r="J116" s="104"/>
      <c r="K116" s="105">
        <v>162638.91</v>
      </c>
      <c r="L116" s="105">
        <v>162638.91</v>
      </c>
      <c r="M116" s="57">
        <f t="shared" si="7"/>
        <v>100</v>
      </c>
    </row>
    <row r="117" spans="1:13" ht="50.25" customHeight="1">
      <c r="A117" s="86" t="s">
        <v>336</v>
      </c>
      <c r="B117" s="86" t="s">
        <v>337</v>
      </c>
      <c r="C117" s="86" t="s">
        <v>420</v>
      </c>
      <c r="D117" s="86" t="s">
        <v>0</v>
      </c>
      <c r="E117" s="86" t="s">
        <v>500</v>
      </c>
      <c r="F117" s="86" t="s">
        <v>0</v>
      </c>
      <c r="G117" s="86" t="s">
        <v>55</v>
      </c>
      <c r="H117" s="86" t="s">
        <v>421</v>
      </c>
      <c r="I117" s="107" t="s">
        <v>501</v>
      </c>
      <c r="J117" s="104"/>
      <c r="K117" s="105">
        <f>K118</f>
        <v>37352.1</v>
      </c>
      <c r="L117" s="105">
        <f>L118</f>
        <v>37352.1</v>
      </c>
      <c r="M117" s="57">
        <f t="shared" si="7"/>
        <v>100</v>
      </c>
    </row>
    <row r="118" spans="1:13" ht="74.25" customHeight="1">
      <c r="A118" s="86" t="s">
        <v>336</v>
      </c>
      <c r="B118" s="86" t="s">
        <v>337</v>
      </c>
      <c r="C118" s="86" t="s">
        <v>420</v>
      </c>
      <c r="D118" s="86" t="s">
        <v>0</v>
      </c>
      <c r="E118" s="86" t="s">
        <v>502</v>
      </c>
      <c r="F118" s="86" t="s">
        <v>0</v>
      </c>
      <c r="G118" s="86" t="s">
        <v>55</v>
      </c>
      <c r="H118" s="86" t="s">
        <v>421</v>
      </c>
      <c r="I118" s="107" t="s">
        <v>503</v>
      </c>
      <c r="J118" s="104"/>
      <c r="K118" s="105">
        <v>37352.1</v>
      </c>
      <c r="L118" s="105">
        <v>37352.1</v>
      </c>
      <c r="M118" s="57">
        <f t="shared" si="7"/>
        <v>100</v>
      </c>
    </row>
    <row r="119" spans="1:13" ht="43.5" customHeight="1">
      <c r="A119" s="86" t="s">
        <v>336</v>
      </c>
      <c r="B119" s="86" t="s">
        <v>337</v>
      </c>
      <c r="C119" s="86" t="s">
        <v>420</v>
      </c>
      <c r="D119" s="86" t="s">
        <v>0</v>
      </c>
      <c r="E119" s="86" t="s">
        <v>504</v>
      </c>
      <c r="F119" s="86" t="s">
        <v>0</v>
      </c>
      <c r="G119" s="86" t="s">
        <v>55</v>
      </c>
      <c r="H119" s="86" t="s">
        <v>421</v>
      </c>
      <c r="I119" s="107" t="s">
        <v>505</v>
      </c>
      <c r="J119" s="104"/>
      <c r="K119" s="105">
        <f>K120</f>
        <v>96666.67</v>
      </c>
      <c r="L119" s="105">
        <f>L120</f>
        <v>96666.67</v>
      </c>
      <c r="M119" s="57">
        <f t="shared" si="7"/>
        <v>100</v>
      </c>
    </row>
    <row r="120" spans="1:13" ht="57" customHeight="1">
      <c r="A120" s="86" t="s">
        <v>336</v>
      </c>
      <c r="B120" s="86" t="s">
        <v>337</v>
      </c>
      <c r="C120" s="86" t="s">
        <v>420</v>
      </c>
      <c r="D120" s="86" t="s">
        <v>0</v>
      </c>
      <c r="E120" s="86" t="s">
        <v>506</v>
      </c>
      <c r="F120" s="86" t="s">
        <v>0</v>
      </c>
      <c r="G120" s="86" t="s">
        <v>55</v>
      </c>
      <c r="H120" s="86" t="s">
        <v>421</v>
      </c>
      <c r="I120" s="107" t="s">
        <v>507</v>
      </c>
      <c r="J120" s="104"/>
      <c r="K120" s="105">
        <v>96666.67</v>
      </c>
      <c r="L120" s="105">
        <v>96666.67</v>
      </c>
      <c r="M120" s="57">
        <f t="shared" si="7"/>
        <v>100</v>
      </c>
    </row>
    <row r="121" spans="1:13" ht="57" customHeight="1">
      <c r="A121" s="86" t="s">
        <v>56</v>
      </c>
      <c r="B121" s="86" t="s">
        <v>1</v>
      </c>
      <c r="C121" s="86" t="s">
        <v>420</v>
      </c>
      <c r="D121" s="86" t="s">
        <v>0</v>
      </c>
      <c r="E121" s="86" t="s">
        <v>592</v>
      </c>
      <c r="F121" s="86" t="s">
        <v>0</v>
      </c>
      <c r="G121" s="86" t="s">
        <v>55</v>
      </c>
      <c r="H121" s="86" t="s">
        <v>421</v>
      </c>
      <c r="I121" s="107" t="s">
        <v>593</v>
      </c>
      <c r="J121" s="104"/>
      <c r="K121" s="105">
        <f>K122</f>
        <v>1500</v>
      </c>
      <c r="L121" s="105">
        <f>L122</f>
        <v>1500</v>
      </c>
      <c r="M121" s="57">
        <f t="shared" si="7"/>
        <v>100</v>
      </c>
    </row>
    <row r="122" spans="1:13" ht="66.75" customHeight="1">
      <c r="A122" s="86" t="s">
        <v>56</v>
      </c>
      <c r="B122" s="86" t="s">
        <v>1</v>
      </c>
      <c r="C122" s="86" t="s">
        <v>420</v>
      </c>
      <c r="D122" s="86" t="s">
        <v>0</v>
      </c>
      <c r="E122" s="86" t="s">
        <v>591</v>
      </c>
      <c r="F122" s="86" t="s">
        <v>0</v>
      </c>
      <c r="G122" s="86" t="s">
        <v>55</v>
      </c>
      <c r="H122" s="86" t="s">
        <v>421</v>
      </c>
      <c r="I122" s="107" t="s">
        <v>594</v>
      </c>
      <c r="J122" s="104"/>
      <c r="K122" s="105">
        <v>1500</v>
      </c>
      <c r="L122" s="105">
        <v>1500</v>
      </c>
      <c r="M122" s="57">
        <f t="shared" si="7"/>
        <v>100</v>
      </c>
    </row>
    <row r="123" spans="1:13" ht="52.5" customHeight="1">
      <c r="A123" s="86" t="s">
        <v>336</v>
      </c>
      <c r="B123" s="86" t="s">
        <v>337</v>
      </c>
      <c r="C123" s="86" t="s">
        <v>420</v>
      </c>
      <c r="D123" s="86" t="s">
        <v>0</v>
      </c>
      <c r="E123" s="86" t="s">
        <v>421</v>
      </c>
      <c r="F123" s="86" t="s">
        <v>0</v>
      </c>
      <c r="G123" s="86" t="s">
        <v>55</v>
      </c>
      <c r="H123" s="86" t="s">
        <v>421</v>
      </c>
      <c r="I123" s="107" t="s">
        <v>508</v>
      </c>
      <c r="J123" s="104"/>
      <c r="K123" s="105">
        <f>K124</f>
        <v>366483.84</v>
      </c>
      <c r="L123" s="105">
        <f>L124</f>
        <v>366483.84</v>
      </c>
      <c r="M123" s="57">
        <f t="shared" si="7"/>
        <v>100</v>
      </c>
    </row>
    <row r="124" spans="1:13" ht="71.25" customHeight="1">
      <c r="A124" s="86" t="s">
        <v>336</v>
      </c>
      <c r="B124" s="86" t="s">
        <v>337</v>
      </c>
      <c r="C124" s="86" t="s">
        <v>420</v>
      </c>
      <c r="D124" s="86" t="s">
        <v>0</v>
      </c>
      <c r="E124" s="86" t="s">
        <v>509</v>
      </c>
      <c r="F124" s="86" t="s">
        <v>0</v>
      </c>
      <c r="G124" s="86" t="s">
        <v>55</v>
      </c>
      <c r="H124" s="86" t="s">
        <v>421</v>
      </c>
      <c r="I124" s="107" t="s">
        <v>510</v>
      </c>
      <c r="J124" s="104"/>
      <c r="K124" s="105">
        <v>366483.84</v>
      </c>
      <c r="L124" s="105">
        <v>366483.84</v>
      </c>
      <c r="M124" s="57">
        <f t="shared" si="7"/>
        <v>100</v>
      </c>
    </row>
    <row r="125" spans="1:13" ht="57" customHeight="1">
      <c r="A125" s="86" t="s">
        <v>336</v>
      </c>
      <c r="B125" s="86" t="s">
        <v>337</v>
      </c>
      <c r="C125" s="86" t="s">
        <v>420</v>
      </c>
      <c r="D125" s="86" t="s">
        <v>0</v>
      </c>
      <c r="E125" s="86" t="s">
        <v>375</v>
      </c>
      <c r="F125" s="86" t="s">
        <v>0</v>
      </c>
      <c r="G125" s="86" t="s">
        <v>55</v>
      </c>
      <c r="H125" s="86" t="s">
        <v>421</v>
      </c>
      <c r="I125" s="107" t="s">
        <v>511</v>
      </c>
      <c r="J125" s="104"/>
      <c r="K125" s="105">
        <f>K126</f>
        <v>54199.88</v>
      </c>
      <c r="L125" s="105">
        <f>L126</f>
        <v>54199.88</v>
      </c>
      <c r="M125" s="57">
        <f t="shared" si="7"/>
        <v>100</v>
      </c>
    </row>
    <row r="126" spans="1:13" ht="76.5" customHeight="1">
      <c r="A126" s="86" t="s">
        <v>336</v>
      </c>
      <c r="B126" s="86" t="s">
        <v>337</v>
      </c>
      <c r="C126" s="86" t="s">
        <v>420</v>
      </c>
      <c r="D126" s="86" t="s">
        <v>0</v>
      </c>
      <c r="E126" s="86" t="s">
        <v>512</v>
      </c>
      <c r="F126" s="86" t="s">
        <v>0</v>
      </c>
      <c r="G126" s="86" t="s">
        <v>55</v>
      </c>
      <c r="H126" s="86" t="s">
        <v>421</v>
      </c>
      <c r="I126" s="107" t="s">
        <v>513</v>
      </c>
      <c r="J126" s="104"/>
      <c r="K126" s="105">
        <v>54199.88</v>
      </c>
      <c r="L126" s="105">
        <v>54199.88</v>
      </c>
      <c r="M126" s="57">
        <f t="shared" si="7"/>
        <v>100</v>
      </c>
    </row>
    <row r="127" spans="1:13" ht="48.75" customHeight="1">
      <c r="A127" s="86" t="s">
        <v>336</v>
      </c>
      <c r="B127" s="86" t="s">
        <v>337</v>
      </c>
      <c r="C127" s="86" t="s">
        <v>420</v>
      </c>
      <c r="D127" s="86" t="s">
        <v>0</v>
      </c>
      <c r="E127" s="86" t="s">
        <v>514</v>
      </c>
      <c r="F127" s="86" t="s">
        <v>0</v>
      </c>
      <c r="G127" s="86" t="s">
        <v>55</v>
      </c>
      <c r="H127" s="86" t="s">
        <v>421</v>
      </c>
      <c r="I127" s="107" t="s">
        <v>515</v>
      </c>
      <c r="J127" s="104"/>
      <c r="K127" s="105">
        <f>K128</f>
        <v>44824.04</v>
      </c>
      <c r="L127" s="105">
        <f>L128</f>
        <v>44824.04</v>
      </c>
      <c r="M127" s="57">
        <f t="shared" si="7"/>
        <v>100</v>
      </c>
    </row>
    <row r="128" spans="1:13" ht="52.5" customHeight="1">
      <c r="A128" s="86" t="s">
        <v>336</v>
      </c>
      <c r="B128" s="86" t="s">
        <v>337</v>
      </c>
      <c r="C128" s="86" t="s">
        <v>420</v>
      </c>
      <c r="D128" s="86" t="s">
        <v>0</v>
      </c>
      <c r="E128" s="86" t="s">
        <v>516</v>
      </c>
      <c r="F128" s="86" t="s">
        <v>0</v>
      </c>
      <c r="G128" s="86" t="s">
        <v>55</v>
      </c>
      <c r="H128" s="86" t="s">
        <v>421</v>
      </c>
      <c r="I128" s="107" t="s">
        <v>517</v>
      </c>
      <c r="J128" s="104"/>
      <c r="K128" s="105">
        <v>44824.04</v>
      </c>
      <c r="L128" s="105">
        <v>44824.04</v>
      </c>
      <c r="M128" s="57">
        <f t="shared" si="7"/>
        <v>100</v>
      </c>
    </row>
    <row r="129" spans="1:13" ht="43.5" customHeight="1">
      <c r="A129" s="86" t="s">
        <v>336</v>
      </c>
      <c r="B129" s="86" t="s">
        <v>337</v>
      </c>
      <c r="C129" s="86" t="s">
        <v>420</v>
      </c>
      <c r="D129" s="86" t="s">
        <v>0</v>
      </c>
      <c r="E129" s="86" t="s">
        <v>518</v>
      </c>
      <c r="F129" s="86" t="s">
        <v>0</v>
      </c>
      <c r="G129" s="86" t="s">
        <v>55</v>
      </c>
      <c r="H129" s="86" t="s">
        <v>421</v>
      </c>
      <c r="I129" s="103" t="s">
        <v>519</v>
      </c>
      <c r="J129" s="104"/>
      <c r="K129" s="105">
        <f>K130</f>
        <v>744816.08</v>
      </c>
      <c r="L129" s="105">
        <f>L130</f>
        <v>744816.08</v>
      </c>
      <c r="M129" s="57">
        <f t="shared" si="7"/>
        <v>100</v>
      </c>
    </row>
    <row r="130" spans="1:13" ht="50.25" customHeight="1">
      <c r="A130" s="86" t="s">
        <v>336</v>
      </c>
      <c r="B130" s="86" t="s">
        <v>337</v>
      </c>
      <c r="C130" s="86" t="s">
        <v>420</v>
      </c>
      <c r="D130" s="86" t="s">
        <v>0</v>
      </c>
      <c r="E130" s="86" t="s">
        <v>520</v>
      </c>
      <c r="F130" s="86" t="s">
        <v>0</v>
      </c>
      <c r="G130" s="86" t="s">
        <v>55</v>
      </c>
      <c r="H130" s="86" t="s">
        <v>421</v>
      </c>
      <c r="I130" s="107" t="s">
        <v>521</v>
      </c>
      <c r="J130" s="104"/>
      <c r="K130" s="105">
        <v>744816.08</v>
      </c>
      <c r="L130" s="105">
        <v>744816.08</v>
      </c>
      <c r="M130" s="57">
        <f t="shared" si="7"/>
        <v>100</v>
      </c>
    </row>
    <row r="131" spans="1:13" s="108" customFormat="1" ht="50.25" customHeight="1">
      <c r="A131" s="86" t="s">
        <v>336</v>
      </c>
      <c r="B131" s="86" t="s">
        <v>337</v>
      </c>
      <c r="C131" s="86" t="s">
        <v>420</v>
      </c>
      <c r="D131" s="86" t="s">
        <v>0</v>
      </c>
      <c r="E131" s="86" t="s">
        <v>522</v>
      </c>
      <c r="F131" s="86" t="s">
        <v>0</v>
      </c>
      <c r="G131" s="86" t="s">
        <v>55</v>
      </c>
      <c r="H131" s="86" t="s">
        <v>421</v>
      </c>
      <c r="I131" s="103" t="s">
        <v>523</v>
      </c>
      <c r="J131" s="104"/>
      <c r="K131" s="105">
        <f>K132</f>
        <v>2161706.56</v>
      </c>
      <c r="L131" s="105">
        <f>L132</f>
        <v>2161706.56</v>
      </c>
      <c r="M131" s="57">
        <f t="shared" si="7"/>
        <v>100</v>
      </c>
    </row>
    <row r="132" spans="1:13" s="108" customFormat="1" ht="66" customHeight="1">
      <c r="A132" s="86" t="s">
        <v>336</v>
      </c>
      <c r="B132" s="86" t="s">
        <v>337</v>
      </c>
      <c r="C132" s="86" t="s">
        <v>420</v>
      </c>
      <c r="D132" s="86" t="s">
        <v>0</v>
      </c>
      <c r="E132" s="86" t="s">
        <v>524</v>
      </c>
      <c r="F132" s="86" t="s">
        <v>0</v>
      </c>
      <c r="G132" s="86" t="s">
        <v>55</v>
      </c>
      <c r="H132" s="86" t="s">
        <v>421</v>
      </c>
      <c r="I132" s="107" t="s">
        <v>525</v>
      </c>
      <c r="J132" s="104"/>
      <c r="K132" s="105">
        <v>2161706.56</v>
      </c>
      <c r="L132" s="105">
        <v>2161706.56</v>
      </c>
      <c r="M132" s="57">
        <f t="shared" si="7"/>
        <v>100</v>
      </c>
    </row>
    <row r="133" spans="1:13" s="108" customFormat="1" ht="50.25" customHeight="1">
      <c r="A133" s="86" t="s">
        <v>336</v>
      </c>
      <c r="B133" s="86" t="s">
        <v>337</v>
      </c>
      <c r="C133" s="86" t="s">
        <v>420</v>
      </c>
      <c r="D133" s="86" t="s">
        <v>15</v>
      </c>
      <c r="E133" s="86" t="s">
        <v>56</v>
      </c>
      <c r="F133" s="86" t="s">
        <v>0</v>
      </c>
      <c r="G133" s="86" t="s">
        <v>55</v>
      </c>
      <c r="H133" s="86" t="s">
        <v>421</v>
      </c>
      <c r="I133" s="107" t="s">
        <v>526</v>
      </c>
      <c r="J133" s="104"/>
      <c r="K133" s="105">
        <f>K134+K136</f>
        <v>8208933.7800000003</v>
      </c>
      <c r="L133" s="105">
        <f>L134+L136</f>
        <v>8208933.7800000003</v>
      </c>
      <c r="M133" s="57">
        <f t="shared" si="7"/>
        <v>100</v>
      </c>
    </row>
    <row r="134" spans="1:13" s="108" customFormat="1" ht="50.25" customHeight="1">
      <c r="A134" s="86" t="s">
        <v>336</v>
      </c>
      <c r="B134" s="86" t="s">
        <v>337</v>
      </c>
      <c r="C134" s="86" t="s">
        <v>420</v>
      </c>
      <c r="D134" s="86" t="s">
        <v>15</v>
      </c>
      <c r="E134" s="86" t="s">
        <v>340</v>
      </c>
      <c r="F134" s="86" t="s">
        <v>54</v>
      </c>
      <c r="G134" s="86" t="s">
        <v>55</v>
      </c>
      <c r="H134" s="86" t="s">
        <v>421</v>
      </c>
      <c r="I134" s="107" t="s">
        <v>527</v>
      </c>
      <c r="J134" s="104"/>
      <c r="K134" s="105">
        <f>K135</f>
        <v>5917203.8200000003</v>
      </c>
      <c r="L134" s="105">
        <f>L135</f>
        <v>5917203.8200000003</v>
      </c>
      <c r="M134" s="57">
        <f t="shared" si="7"/>
        <v>100</v>
      </c>
    </row>
    <row r="135" spans="1:13" s="108" customFormat="1" ht="50.25" customHeight="1">
      <c r="A135" s="86" t="s">
        <v>336</v>
      </c>
      <c r="B135" s="86" t="s">
        <v>337</v>
      </c>
      <c r="C135" s="86" t="s">
        <v>420</v>
      </c>
      <c r="D135" s="86" t="s">
        <v>15</v>
      </c>
      <c r="E135" s="86" t="s">
        <v>340</v>
      </c>
      <c r="F135" s="86" t="s">
        <v>11</v>
      </c>
      <c r="G135" s="86" t="s">
        <v>55</v>
      </c>
      <c r="H135" s="86" t="s">
        <v>421</v>
      </c>
      <c r="I135" s="107" t="s">
        <v>528</v>
      </c>
      <c r="J135" s="104"/>
      <c r="K135" s="105">
        <v>5917203.8200000003</v>
      </c>
      <c r="L135" s="105">
        <v>5917203.8200000003</v>
      </c>
      <c r="M135" s="57">
        <f t="shared" si="7"/>
        <v>100</v>
      </c>
    </row>
    <row r="136" spans="1:13" s="108" customFormat="1" ht="50.25" customHeight="1">
      <c r="A136" s="86" t="s">
        <v>336</v>
      </c>
      <c r="B136" s="86" t="s">
        <v>337</v>
      </c>
      <c r="C136" s="86" t="s">
        <v>420</v>
      </c>
      <c r="D136" s="86" t="s">
        <v>15</v>
      </c>
      <c r="E136" s="86" t="s">
        <v>504</v>
      </c>
      <c r="F136" s="86" t="s">
        <v>54</v>
      </c>
      <c r="G136" s="86" t="s">
        <v>55</v>
      </c>
      <c r="H136" s="86" t="s">
        <v>421</v>
      </c>
      <c r="I136" s="107" t="s">
        <v>529</v>
      </c>
      <c r="J136" s="104"/>
      <c r="K136" s="105">
        <f>K137</f>
        <v>2291729.96</v>
      </c>
      <c r="L136" s="105">
        <f>L137</f>
        <v>2291729.96</v>
      </c>
      <c r="M136" s="57">
        <f t="shared" si="7"/>
        <v>100</v>
      </c>
    </row>
    <row r="137" spans="1:13" s="108" customFormat="1" ht="50.25" customHeight="1">
      <c r="A137" s="86" t="s">
        <v>336</v>
      </c>
      <c r="B137" s="86" t="s">
        <v>337</v>
      </c>
      <c r="C137" s="86" t="s">
        <v>420</v>
      </c>
      <c r="D137" s="86" t="s">
        <v>15</v>
      </c>
      <c r="E137" s="86" t="s">
        <v>504</v>
      </c>
      <c r="F137" s="86" t="s">
        <v>11</v>
      </c>
      <c r="G137" s="86" t="s">
        <v>55</v>
      </c>
      <c r="H137" s="86" t="s">
        <v>421</v>
      </c>
      <c r="I137" s="107" t="s">
        <v>530</v>
      </c>
      <c r="J137" s="104"/>
      <c r="K137" s="105">
        <v>2291729.96</v>
      </c>
      <c r="L137" s="105">
        <v>2291729.96</v>
      </c>
      <c r="M137" s="57">
        <f t="shared" si="7"/>
        <v>100</v>
      </c>
    </row>
    <row r="138" spans="1:13" s="108" customFormat="1" ht="24" customHeight="1">
      <c r="A138" s="86" t="s">
        <v>56</v>
      </c>
      <c r="B138" s="86" t="s">
        <v>1</v>
      </c>
      <c r="C138" s="86" t="s">
        <v>420</v>
      </c>
      <c r="D138" s="86" t="s">
        <v>63</v>
      </c>
      <c r="E138" s="86" t="s">
        <v>56</v>
      </c>
      <c r="F138" s="86" t="s">
        <v>54</v>
      </c>
      <c r="G138" s="86" t="s">
        <v>55</v>
      </c>
      <c r="H138" s="86" t="s">
        <v>421</v>
      </c>
      <c r="I138" s="107" t="s">
        <v>531</v>
      </c>
      <c r="J138" s="104"/>
      <c r="K138" s="105">
        <f>K141+K139</f>
        <v>24202.570000000007</v>
      </c>
      <c r="L138" s="105">
        <f>L141+L139</f>
        <v>24202.570000000007</v>
      </c>
      <c r="M138" s="57">
        <f t="shared" si="7"/>
        <v>100</v>
      </c>
    </row>
    <row r="139" spans="1:13" s="108" customFormat="1" ht="69.75" customHeight="1">
      <c r="A139" s="86" t="s">
        <v>56</v>
      </c>
      <c r="B139" s="86" t="s">
        <v>1</v>
      </c>
      <c r="C139" s="86" t="s">
        <v>420</v>
      </c>
      <c r="D139" s="86" t="s">
        <v>63</v>
      </c>
      <c r="E139" s="86" t="s">
        <v>344</v>
      </c>
      <c r="F139" s="86" t="s">
        <v>11</v>
      </c>
      <c r="G139" s="86" t="s">
        <v>55</v>
      </c>
      <c r="H139" s="86" t="s">
        <v>421</v>
      </c>
      <c r="I139" s="107" t="s">
        <v>561</v>
      </c>
      <c r="J139" s="104"/>
      <c r="K139" s="105">
        <f>K140</f>
        <v>107750</v>
      </c>
      <c r="L139" s="105">
        <f>L140</f>
        <v>107750</v>
      </c>
      <c r="M139" s="57">
        <f t="shared" si="7"/>
        <v>100</v>
      </c>
    </row>
    <row r="140" spans="1:13" s="108" customFormat="1" ht="52.5" customHeight="1">
      <c r="A140" s="86" t="s">
        <v>56</v>
      </c>
      <c r="B140" s="86" t="s">
        <v>1</v>
      </c>
      <c r="C140" s="86" t="s">
        <v>420</v>
      </c>
      <c r="D140" s="86" t="s">
        <v>63</v>
      </c>
      <c r="E140" s="86" t="s">
        <v>595</v>
      </c>
      <c r="F140" s="86" t="s">
        <v>11</v>
      </c>
      <c r="G140" s="86" t="s">
        <v>55</v>
      </c>
      <c r="H140" s="86" t="s">
        <v>421</v>
      </c>
      <c r="I140" s="107" t="s">
        <v>596</v>
      </c>
      <c r="J140" s="104"/>
      <c r="K140" s="105">
        <v>107750</v>
      </c>
      <c r="L140" s="105">
        <v>107750</v>
      </c>
      <c r="M140" s="57">
        <f t="shared" si="7"/>
        <v>100</v>
      </c>
    </row>
    <row r="141" spans="1:13" s="108" customFormat="1" ht="50.25" customHeight="1">
      <c r="A141" s="86" t="s">
        <v>56</v>
      </c>
      <c r="B141" s="86" t="s">
        <v>1</v>
      </c>
      <c r="C141" s="86" t="s">
        <v>420</v>
      </c>
      <c r="D141" s="86" t="s">
        <v>63</v>
      </c>
      <c r="E141" s="86" t="s">
        <v>378</v>
      </c>
      <c r="F141" s="86" t="s">
        <v>54</v>
      </c>
      <c r="G141" s="86" t="s">
        <v>55</v>
      </c>
      <c r="H141" s="86" t="s">
        <v>421</v>
      </c>
      <c r="I141" s="107" t="s">
        <v>532</v>
      </c>
      <c r="J141" s="104"/>
      <c r="K141" s="105">
        <f>K142+K143</f>
        <v>-83547.429999999993</v>
      </c>
      <c r="L141" s="105">
        <f>L142+L143</f>
        <v>-83547.429999999993</v>
      </c>
      <c r="M141" s="57">
        <f t="shared" si="7"/>
        <v>100</v>
      </c>
    </row>
    <row r="142" spans="1:13" s="108" customFormat="1" ht="50.25" customHeight="1">
      <c r="A142" s="86" t="s">
        <v>56</v>
      </c>
      <c r="B142" s="86" t="s">
        <v>1</v>
      </c>
      <c r="C142" s="86" t="s">
        <v>420</v>
      </c>
      <c r="D142" s="86" t="s">
        <v>63</v>
      </c>
      <c r="E142" s="86" t="s">
        <v>17</v>
      </c>
      <c r="F142" s="86" t="s">
        <v>0</v>
      </c>
      <c r="G142" s="86" t="s">
        <v>55</v>
      </c>
      <c r="H142" s="86" t="s">
        <v>421</v>
      </c>
      <c r="I142" s="107" t="s">
        <v>533</v>
      </c>
      <c r="J142" s="104"/>
      <c r="K142" s="105">
        <v>-83397.429999999993</v>
      </c>
      <c r="L142" s="105">
        <v>-83397.429999999993</v>
      </c>
      <c r="M142" s="57">
        <f t="shared" si="7"/>
        <v>100</v>
      </c>
    </row>
    <row r="143" spans="1:13" s="108" customFormat="1" ht="50.25" customHeight="1">
      <c r="A143" s="86" t="s">
        <v>56</v>
      </c>
      <c r="B143" s="86" t="s">
        <v>1</v>
      </c>
      <c r="C143" s="86" t="s">
        <v>420</v>
      </c>
      <c r="D143" s="86" t="s">
        <v>63</v>
      </c>
      <c r="E143" s="86" t="s">
        <v>16</v>
      </c>
      <c r="F143" s="86" t="s">
        <v>0</v>
      </c>
      <c r="G143" s="86" t="s">
        <v>55</v>
      </c>
      <c r="H143" s="86" t="s">
        <v>421</v>
      </c>
      <c r="I143" s="107" t="s">
        <v>534</v>
      </c>
      <c r="J143" s="104"/>
      <c r="K143" s="105">
        <v>-150</v>
      </c>
      <c r="L143" s="105">
        <v>-150</v>
      </c>
      <c r="M143" s="57">
        <f t="shared" si="7"/>
        <v>100</v>
      </c>
    </row>
    <row r="144" spans="1:13" s="108" customFormat="1" ht="30" customHeight="1">
      <c r="A144" s="86" t="s">
        <v>336</v>
      </c>
      <c r="B144" s="86" t="s">
        <v>337</v>
      </c>
      <c r="C144" s="86" t="s">
        <v>420</v>
      </c>
      <c r="D144" s="86" t="s">
        <v>377</v>
      </c>
      <c r="E144" s="86" t="s">
        <v>56</v>
      </c>
      <c r="F144" s="86" t="s">
        <v>0</v>
      </c>
      <c r="G144" s="86" t="s">
        <v>55</v>
      </c>
      <c r="H144" s="86" t="s">
        <v>421</v>
      </c>
      <c r="I144" s="107" t="s">
        <v>535</v>
      </c>
      <c r="J144" s="104"/>
      <c r="K144" s="105">
        <f>K145+K146</f>
        <v>1272908.8699999999</v>
      </c>
      <c r="L144" s="105">
        <f>L145+L146</f>
        <v>1272908.8699999999</v>
      </c>
      <c r="M144" s="57">
        <f t="shared" si="7"/>
        <v>100</v>
      </c>
    </row>
    <row r="145" spans="1:13" s="108" customFormat="1" ht="50.25" customHeight="1">
      <c r="A145" s="86" t="s">
        <v>336</v>
      </c>
      <c r="B145" s="86" t="s">
        <v>337</v>
      </c>
      <c r="C145" s="86" t="s">
        <v>420</v>
      </c>
      <c r="D145" s="86" t="s">
        <v>377</v>
      </c>
      <c r="E145" s="86" t="s">
        <v>361</v>
      </c>
      <c r="F145" s="86" t="s">
        <v>0</v>
      </c>
      <c r="G145" s="86" t="s">
        <v>55</v>
      </c>
      <c r="H145" s="86" t="s">
        <v>421</v>
      </c>
      <c r="I145" s="107" t="s">
        <v>536</v>
      </c>
      <c r="J145" s="104"/>
      <c r="K145" s="105">
        <v>1082552.3799999999</v>
      </c>
      <c r="L145" s="105">
        <v>1082552.3799999999</v>
      </c>
      <c r="M145" s="57">
        <f t="shared" si="7"/>
        <v>100</v>
      </c>
    </row>
    <row r="146" spans="1:13" s="108" customFormat="1" ht="27.75" customHeight="1">
      <c r="A146" s="86" t="s">
        <v>56</v>
      </c>
      <c r="B146" s="86" t="s">
        <v>1</v>
      </c>
      <c r="C146" s="86" t="s">
        <v>420</v>
      </c>
      <c r="D146" s="86" t="s">
        <v>377</v>
      </c>
      <c r="E146" s="86" t="s">
        <v>422</v>
      </c>
      <c r="F146" s="86" t="s">
        <v>0</v>
      </c>
      <c r="G146" s="86" t="s">
        <v>55</v>
      </c>
      <c r="H146" s="86" t="s">
        <v>421</v>
      </c>
      <c r="I146" s="107" t="s">
        <v>563</v>
      </c>
      <c r="J146" s="104"/>
      <c r="K146" s="105">
        <f>K147</f>
        <v>190356.49</v>
      </c>
      <c r="L146" s="105">
        <f>L147</f>
        <v>190356.49</v>
      </c>
      <c r="M146" s="57">
        <f t="shared" si="7"/>
        <v>100</v>
      </c>
    </row>
    <row r="147" spans="1:13" s="108" customFormat="1" ht="50.25" customHeight="1">
      <c r="A147" s="86" t="s">
        <v>56</v>
      </c>
      <c r="B147" s="86" t="s">
        <v>1</v>
      </c>
      <c r="C147" s="86" t="s">
        <v>420</v>
      </c>
      <c r="D147" s="86" t="s">
        <v>377</v>
      </c>
      <c r="E147" s="86" t="s">
        <v>562</v>
      </c>
      <c r="F147" s="86" t="s">
        <v>0</v>
      </c>
      <c r="G147" s="86" t="s">
        <v>55</v>
      </c>
      <c r="H147" s="86" t="s">
        <v>421</v>
      </c>
      <c r="I147" s="107" t="s">
        <v>564</v>
      </c>
      <c r="J147" s="104"/>
      <c r="K147" s="105">
        <v>190356.49</v>
      </c>
      <c r="L147" s="105">
        <v>190356.49</v>
      </c>
      <c r="M147" s="57">
        <f t="shared" si="7"/>
        <v>100</v>
      </c>
    </row>
    <row r="148" spans="1:13" ht="22.5" customHeight="1">
      <c r="A148" s="55" t="s">
        <v>56</v>
      </c>
      <c r="B148" s="55" t="s">
        <v>1</v>
      </c>
      <c r="C148" s="55" t="s">
        <v>425</v>
      </c>
      <c r="D148" s="55" t="s">
        <v>54</v>
      </c>
      <c r="E148" s="55" t="s">
        <v>56</v>
      </c>
      <c r="F148" s="55" t="s">
        <v>54</v>
      </c>
      <c r="G148" s="55" t="s">
        <v>55</v>
      </c>
      <c r="H148" s="55" t="s">
        <v>56</v>
      </c>
      <c r="I148" s="65" t="s">
        <v>213</v>
      </c>
      <c r="J148" s="59"/>
      <c r="K148" s="58">
        <f>K151+K149</f>
        <v>427.31</v>
      </c>
      <c r="L148" s="58">
        <f>L151+L149</f>
        <v>-20610.62</v>
      </c>
      <c r="M148" s="57">
        <f t="shared" si="7"/>
        <v>-4823.3413680934209</v>
      </c>
    </row>
    <row r="149" spans="1:13" ht="18" customHeight="1">
      <c r="A149" s="55" t="s">
        <v>56</v>
      </c>
      <c r="B149" s="55" t="s">
        <v>1</v>
      </c>
      <c r="C149" s="55" t="s">
        <v>425</v>
      </c>
      <c r="D149" s="55" t="s">
        <v>0</v>
      </c>
      <c r="E149" s="55" t="s">
        <v>56</v>
      </c>
      <c r="F149" s="55" t="s">
        <v>54</v>
      </c>
      <c r="G149" s="55" t="s">
        <v>55</v>
      </c>
      <c r="H149" s="55" t="s">
        <v>426</v>
      </c>
      <c r="I149" s="65" t="s">
        <v>215</v>
      </c>
      <c r="J149" s="59"/>
      <c r="K149" s="58">
        <f>K150</f>
        <v>0</v>
      </c>
      <c r="L149" s="58">
        <f>L150</f>
        <v>-21037.93</v>
      </c>
      <c r="M149" s="57">
        <v>0</v>
      </c>
    </row>
    <row r="150" spans="1:13" ht="27" customHeight="1">
      <c r="A150" s="55" t="s">
        <v>56</v>
      </c>
      <c r="B150" s="55" t="s">
        <v>1</v>
      </c>
      <c r="C150" s="55" t="s">
        <v>425</v>
      </c>
      <c r="D150" s="55" t="s">
        <v>0</v>
      </c>
      <c r="E150" s="55" t="s">
        <v>361</v>
      </c>
      <c r="F150" s="55" t="s">
        <v>11</v>
      </c>
      <c r="G150" s="55" t="s">
        <v>55</v>
      </c>
      <c r="H150" s="55" t="s">
        <v>426</v>
      </c>
      <c r="I150" s="65" t="s">
        <v>217</v>
      </c>
      <c r="J150" s="59"/>
      <c r="K150" s="58">
        <v>0</v>
      </c>
      <c r="L150" s="58">
        <v>-21037.93</v>
      </c>
      <c r="M150" s="57">
        <v>0</v>
      </c>
    </row>
    <row r="151" spans="1:13" ht="24" customHeight="1">
      <c r="A151" s="55" t="s">
        <v>56</v>
      </c>
      <c r="B151" s="55" t="s">
        <v>1</v>
      </c>
      <c r="C151" s="55" t="s">
        <v>425</v>
      </c>
      <c r="D151" s="55" t="s">
        <v>11</v>
      </c>
      <c r="E151" s="55" t="s">
        <v>56</v>
      </c>
      <c r="F151" s="55" t="s">
        <v>54</v>
      </c>
      <c r="G151" s="55" t="s">
        <v>55</v>
      </c>
      <c r="H151" s="55" t="s">
        <v>426</v>
      </c>
      <c r="I151" s="65" t="s">
        <v>427</v>
      </c>
      <c r="J151" s="59"/>
      <c r="K151" s="58">
        <f>K152</f>
        <v>427.31</v>
      </c>
      <c r="L151" s="58">
        <f>L152</f>
        <v>427.31</v>
      </c>
      <c r="M151" s="57">
        <f t="shared" si="7"/>
        <v>100</v>
      </c>
    </row>
    <row r="152" spans="1:13" ht="25.5" customHeight="1">
      <c r="A152" s="55" t="s">
        <v>56</v>
      </c>
      <c r="B152" s="55" t="s">
        <v>1</v>
      </c>
      <c r="C152" s="55" t="s">
        <v>425</v>
      </c>
      <c r="D152" s="55" t="s">
        <v>11</v>
      </c>
      <c r="E152" s="55" t="s">
        <v>361</v>
      </c>
      <c r="F152" s="55" t="s">
        <v>11</v>
      </c>
      <c r="G152" s="55" t="s">
        <v>55</v>
      </c>
      <c r="H152" s="55" t="s">
        <v>426</v>
      </c>
      <c r="I152" s="65" t="s">
        <v>428</v>
      </c>
      <c r="J152" s="59"/>
      <c r="K152" s="58">
        <v>427.31</v>
      </c>
      <c r="L152" s="58">
        <v>427.31</v>
      </c>
      <c r="M152" s="57">
        <f t="shared" si="7"/>
        <v>100</v>
      </c>
    </row>
    <row r="153" spans="1:13">
      <c r="A153" s="86" t="s">
        <v>336</v>
      </c>
      <c r="B153" s="86" t="s">
        <v>4</v>
      </c>
      <c r="C153" s="86" t="s">
        <v>54</v>
      </c>
      <c r="D153" s="86" t="s">
        <v>54</v>
      </c>
      <c r="E153" s="86" t="s">
        <v>56</v>
      </c>
      <c r="F153" s="86" t="s">
        <v>54</v>
      </c>
      <c r="G153" s="86" t="s">
        <v>55</v>
      </c>
      <c r="H153" s="86" t="s">
        <v>56</v>
      </c>
      <c r="I153" s="90" t="s">
        <v>225</v>
      </c>
      <c r="J153" s="109" t="e">
        <f>J154+#REF!</f>
        <v>#REF!</v>
      </c>
      <c r="K153" s="109">
        <f>K154+K195+K198+K202</f>
        <v>2435333609.1399999</v>
      </c>
      <c r="L153" s="109">
        <f>L154+L195+L198+L202</f>
        <v>2421241088.5799999</v>
      </c>
      <c r="M153" s="57">
        <f t="shared" si="7"/>
        <v>99.421331003394783</v>
      </c>
    </row>
    <row r="154" spans="1:13" ht="31.5">
      <c r="A154" s="86" t="s">
        <v>336</v>
      </c>
      <c r="B154" s="86" t="s">
        <v>4</v>
      </c>
      <c r="C154" s="86" t="s">
        <v>6</v>
      </c>
      <c r="D154" s="86" t="s">
        <v>54</v>
      </c>
      <c r="E154" s="86" t="s">
        <v>56</v>
      </c>
      <c r="F154" s="86" t="s">
        <v>54</v>
      </c>
      <c r="G154" s="86" t="s">
        <v>55</v>
      </c>
      <c r="H154" s="86" t="s">
        <v>56</v>
      </c>
      <c r="I154" s="90" t="s">
        <v>429</v>
      </c>
      <c r="J154" s="109" t="e">
        <f>J155+#REF!+J179+#REF!+#REF!</f>
        <v>#REF!</v>
      </c>
      <c r="K154" s="109">
        <f>K155++K179+K160+K188</f>
        <v>2434333609.1399999</v>
      </c>
      <c r="L154" s="109">
        <f>L155++L179+L160+L188</f>
        <v>2423631426.6799998</v>
      </c>
      <c r="M154" s="57">
        <f t="shared" si="7"/>
        <v>99.560365004212343</v>
      </c>
    </row>
    <row r="155" spans="1:13">
      <c r="A155" s="86" t="s">
        <v>56</v>
      </c>
      <c r="B155" s="86" t="s">
        <v>4</v>
      </c>
      <c r="C155" s="86" t="s">
        <v>6</v>
      </c>
      <c r="D155" s="86" t="s">
        <v>63</v>
      </c>
      <c r="E155" s="86" t="s">
        <v>56</v>
      </c>
      <c r="F155" s="86" t="s">
        <v>54</v>
      </c>
      <c r="G155" s="86" t="s">
        <v>55</v>
      </c>
      <c r="H155" s="86" t="s">
        <v>375</v>
      </c>
      <c r="I155" s="90" t="s">
        <v>430</v>
      </c>
      <c r="J155" s="105" t="e">
        <f>#REF!</f>
        <v>#REF!</v>
      </c>
      <c r="K155" s="105">
        <f>K156+K158</f>
        <v>169123070.84</v>
      </c>
      <c r="L155" s="105">
        <f>L156+L158</f>
        <v>169123070.84</v>
      </c>
      <c r="M155" s="57">
        <f t="shared" si="7"/>
        <v>100</v>
      </c>
    </row>
    <row r="156" spans="1:13">
      <c r="A156" s="110" t="s">
        <v>56</v>
      </c>
      <c r="B156" s="110" t="s">
        <v>4</v>
      </c>
      <c r="C156" s="110" t="s">
        <v>6</v>
      </c>
      <c r="D156" s="110" t="s">
        <v>431</v>
      </c>
      <c r="E156" s="110" t="s">
        <v>432</v>
      </c>
      <c r="F156" s="110" t="s">
        <v>54</v>
      </c>
      <c r="G156" s="110" t="s">
        <v>55</v>
      </c>
      <c r="H156" s="110" t="s">
        <v>375</v>
      </c>
      <c r="I156" s="89" t="s">
        <v>433</v>
      </c>
      <c r="J156" s="105"/>
      <c r="K156" s="105">
        <f>K157</f>
        <v>118732566</v>
      </c>
      <c r="L156" s="105">
        <f>L157</f>
        <v>118732566</v>
      </c>
      <c r="M156" s="57">
        <f t="shared" ref="M156:M192" si="9">L156/K156*100</f>
        <v>100</v>
      </c>
    </row>
    <row r="157" spans="1:13" ht="32.25" customHeight="1">
      <c r="A157" s="110" t="s">
        <v>56</v>
      </c>
      <c r="B157" s="110" t="s">
        <v>4</v>
      </c>
      <c r="C157" s="110" t="s">
        <v>6</v>
      </c>
      <c r="D157" s="110" t="s">
        <v>431</v>
      </c>
      <c r="E157" s="110" t="s">
        <v>432</v>
      </c>
      <c r="F157" s="110" t="s">
        <v>11</v>
      </c>
      <c r="G157" s="110" t="s">
        <v>55</v>
      </c>
      <c r="H157" s="110" t="s">
        <v>375</v>
      </c>
      <c r="I157" s="89" t="s">
        <v>434</v>
      </c>
      <c r="J157" s="105"/>
      <c r="K157" s="105">
        <v>118732566</v>
      </c>
      <c r="L157" s="105">
        <v>118732566</v>
      </c>
      <c r="M157" s="57">
        <f t="shared" si="9"/>
        <v>100</v>
      </c>
    </row>
    <row r="158" spans="1:13" ht="27.75" customHeight="1">
      <c r="A158" s="110" t="s">
        <v>56</v>
      </c>
      <c r="B158" s="110" t="s">
        <v>4</v>
      </c>
      <c r="C158" s="110" t="s">
        <v>6</v>
      </c>
      <c r="D158" s="110" t="s">
        <v>462</v>
      </c>
      <c r="E158" s="110" t="s">
        <v>441</v>
      </c>
      <c r="F158" s="110" t="s">
        <v>54</v>
      </c>
      <c r="G158" s="110" t="s">
        <v>55</v>
      </c>
      <c r="H158" s="110" t="s">
        <v>375</v>
      </c>
      <c r="I158" s="89" t="s">
        <v>566</v>
      </c>
      <c r="J158" s="105"/>
      <c r="K158" s="105">
        <f>K159</f>
        <v>50390504.840000004</v>
      </c>
      <c r="L158" s="105">
        <f>L159</f>
        <v>50390504.840000004</v>
      </c>
      <c r="M158" s="57">
        <f t="shared" si="9"/>
        <v>100</v>
      </c>
    </row>
    <row r="159" spans="1:13" ht="28.5" customHeight="1">
      <c r="A159" s="110" t="s">
        <v>56</v>
      </c>
      <c r="B159" s="110" t="s">
        <v>4</v>
      </c>
      <c r="C159" s="110" t="s">
        <v>6</v>
      </c>
      <c r="D159" s="110" t="s">
        <v>462</v>
      </c>
      <c r="E159" s="110" t="s">
        <v>441</v>
      </c>
      <c r="F159" s="110" t="s">
        <v>11</v>
      </c>
      <c r="G159" s="110" t="s">
        <v>55</v>
      </c>
      <c r="H159" s="110" t="s">
        <v>375</v>
      </c>
      <c r="I159" s="89" t="s">
        <v>565</v>
      </c>
      <c r="J159" s="105"/>
      <c r="K159" s="105">
        <v>50390504.840000004</v>
      </c>
      <c r="L159" s="105">
        <v>50390504.840000004</v>
      </c>
      <c r="M159" s="57">
        <f t="shared" si="9"/>
        <v>100</v>
      </c>
    </row>
    <row r="160" spans="1:13">
      <c r="A160" s="86" t="s">
        <v>56</v>
      </c>
      <c r="B160" s="86" t="s">
        <v>4</v>
      </c>
      <c r="C160" s="86" t="s">
        <v>6</v>
      </c>
      <c r="D160" s="86" t="s">
        <v>435</v>
      </c>
      <c r="E160" s="86" t="s">
        <v>56</v>
      </c>
      <c r="F160" s="86" t="s">
        <v>54</v>
      </c>
      <c r="G160" s="86" t="s">
        <v>55</v>
      </c>
      <c r="H160" s="86" t="s">
        <v>375</v>
      </c>
      <c r="I160" s="90" t="s">
        <v>436</v>
      </c>
      <c r="J160" s="105"/>
      <c r="K160" s="105">
        <f>K171+K173+K175+K177+K161+K163+K165+K167+K169</f>
        <v>528279544.60000002</v>
      </c>
      <c r="L160" s="105">
        <f>L171+L173+L175+L177+L161+L163+L165+L167+L169</f>
        <v>519445719.62</v>
      </c>
      <c r="M160" s="57">
        <f t="shared" si="9"/>
        <v>98.327812411005084</v>
      </c>
    </row>
    <row r="161" spans="1:13" ht="34.5" customHeight="1">
      <c r="A161" s="86" t="s">
        <v>56</v>
      </c>
      <c r="B161" s="86" t="s">
        <v>4</v>
      </c>
      <c r="C161" s="86" t="s">
        <v>6</v>
      </c>
      <c r="D161" s="86" t="s">
        <v>435</v>
      </c>
      <c r="E161" s="86" t="s">
        <v>567</v>
      </c>
      <c r="F161" s="86" t="s">
        <v>54</v>
      </c>
      <c r="G161" s="86" t="s">
        <v>55</v>
      </c>
      <c r="H161" s="86" t="s">
        <v>375</v>
      </c>
      <c r="I161" s="90" t="s">
        <v>569</v>
      </c>
      <c r="J161" s="105"/>
      <c r="K161" s="105">
        <f>K162</f>
        <v>25646634.149999999</v>
      </c>
      <c r="L161" s="105">
        <f>L162</f>
        <v>22923064.649999999</v>
      </c>
      <c r="M161" s="57">
        <f t="shared" si="9"/>
        <v>89.380401794361774</v>
      </c>
    </row>
    <row r="162" spans="1:13" ht="33.75" customHeight="1">
      <c r="A162" s="86" t="s">
        <v>56</v>
      </c>
      <c r="B162" s="86" t="s">
        <v>4</v>
      </c>
      <c r="C162" s="86" t="s">
        <v>6</v>
      </c>
      <c r="D162" s="86" t="s">
        <v>435</v>
      </c>
      <c r="E162" s="86" t="s">
        <v>567</v>
      </c>
      <c r="F162" s="86" t="s">
        <v>11</v>
      </c>
      <c r="G162" s="86" t="s">
        <v>55</v>
      </c>
      <c r="H162" s="86" t="s">
        <v>375</v>
      </c>
      <c r="I162" s="90" t="s">
        <v>568</v>
      </c>
      <c r="J162" s="105"/>
      <c r="K162" s="105">
        <v>25646634.149999999</v>
      </c>
      <c r="L162" s="105">
        <v>22923064.649999999</v>
      </c>
      <c r="M162" s="57">
        <f t="shared" si="9"/>
        <v>89.380401794361774</v>
      </c>
    </row>
    <row r="163" spans="1:13" ht="33.75" customHeight="1">
      <c r="A163" s="86" t="s">
        <v>56</v>
      </c>
      <c r="B163" s="86" t="s">
        <v>4</v>
      </c>
      <c r="C163" s="86" t="s">
        <v>6</v>
      </c>
      <c r="D163" s="86" t="s">
        <v>2</v>
      </c>
      <c r="E163" s="86" t="s">
        <v>482</v>
      </c>
      <c r="F163" s="86" t="s">
        <v>54</v>
      </c>
      <c r="G163" s="86" t="s">
        <v>55</v>
      </c>
      <c r="H163" s="86" t="s">
        <v>375</v>
      </c>
      <c r="I163" s="90" t="s">
        <v>571</v>
      </c>
      <c r="J163" s="105"/>
      <c r="K163" s="105">
        <f>K164</f>
        <v>15395716.800000001</v>
      </c>
      <c r="L163" s="105">
        <f>L164</f>
        <v>15395716.800000001</v>
      </c>
      <c r="M163" s="57">
        <f t="shared" si="9"/>
        <v>100</v>
      </c>
    </row>
    <row r="164" spans="1:13" ht="33.75" customHeight="1">
      <c r="A164" s="86" t="s">
        <v>56</v>
      </c>
      <c r="B164" s="86" t="s">
        <v>4</v>
      </c>
      <c r="C164" s="86" t="s">
        <v>6</v>
      </c>
      <c r="D164" s="86" t="s">
        <v>2</v>
      </c>
      <c r="E164" s="86" t="s">
        <v>482</v>
      </c>
      <c r="F164" s="86" t="s">
        <v>11</v>
      </c>
      <c r="G164" s="86" t="s">
        <v>55</v>
      </c>
      <c r="H164" s="86" t="s">
        <v>375</v>
      </c>
      <c r="I164" s="90" t="s">
        <v>570</v>
      </c>
      <c r="J164" s="105"/>
      <c r="K164" s="105">
        <v>15395716.800000001</v>
      </c>
      <c r="L164" s="105">
        <v>15395716.800000001</v>
      </c>
      <c r="M164" s="57">
        <f t="shared" si="9"/>
        <v>100</v>
      </c>
    </row>
    <row r="165" spans="1:13" ht="51.75" customHeight="1">
      <c r="A165" s="86" t="s">
        <v>56</v>
      </c>
      <c r="B165" s="86" t="s">
        <v>4</v>
      </c>
      <c r="C165" s="86" t="s">
        <v>6</v>
      </c>
      <c r="D165" s="86" t="s">
        <v>2</v>
      </c>
      <c r="E165" s="86" t="s">
        <v>597</v>
      </c>
      <c r="F165" s="86" t="s">
        <v>54</v>
      </c>
      <c r="G165" s="86" t="s">
        <v>55</v>
      </c>
      <c r="H165" s="86" t="s">
        <v>375</v>
      </c>
      <c r="I165" s="90" t="s">
        <v>598</v>
      </c>
      <c r="J165" s="105"/>
      <c r="K165" s="105">
        <f>K166</f>
        <v>1769918.37</v>
      </c>
      <c r="L165" s="105">
        <f>L166</f>
        <v>1769918.37</v>
      </c>
      <c r="M165" s="57">
        <f t="shared" si="9"/>
        <v>100</v>
      </c>
    </row>
    <row r="166" spans="1:13" ht="57" customHeight="1">
      <c r="A166" s="86" t="s">
        <v>56</v>
      </c>
      <c r="B166" s="86" t="s">
        <v>4</v>
      </c>
      <c r="C166" s="86" t="s">
        <v>6</v>
      </c>
      <c r="D166" s="86" t="s">
        <v>2</v>
      </c>
      <c r="E166" s="86" t="s">
        <v>597</v>
      </c>
      <c r="F166" s="86" t="s">
        <v>11</v>
      </c>
      <c r="G166" s="86" t="s">
        <v>55</v>
      </c>
      <c r="H166" s="86" t="s">
        <v>375</v>
      </c>
      <c r="I166" s="90" t="s">
        <v>599</v>
      </c>
      <c r="J166" s="105"/>
      <c r="K166" s="105">
        <v>1769918.37</v>
      </c>
      <c r="L166" s="105">
        <v>1769918.37</v>
      </c>
      <c r="M166" s="57">
        <f t="shared" si="9"/>
        <v>100</v>
      </c>
    </row>
    <row r="167" spans="1:13" ht="53.25" customHeight="1">
      <c r="A167" s="86" t="s">
        <v>56</v>
      </c>
      <c r="B167" s="86" t="s">
        <v>4</v>
      </c>
      <c r="C167" s="86" t="s">
        <v>6</v>
      </c>
      <c r="D167" s="86" t="s">
        <v>2</v>
      </c>
      <c r="E167" s="86" t="s">
        <v>572</v>
      </c>
      <c r="F167" s="86" t="s">
        <v>54</v>
      </c>
      <c r="G167" s="86" t="s">
        <v>55</v>
      </c>
      <c r="H167" s="86" t="s">
        <v>375</v>
      </c>
      <c r="I167" s="90" t="s">
        <v>574</v>
      </c>
      <c r="J167" s="105"/>
      <c r="K167" s="105">
        <f>K168</f>
        <v>9094295.3000000007</v>
      </c>
      <c r="L167" s="105">
        <f>L168</f>
        <v>9088359.0700000003</v>
      </c>
      <c r="M167" s="57">
        <f t="shared" si="9"/>
        <v>99.934725783535967</v>
      </c>
    </row>
    <row r="168" spans="1:13" ht="57.75" customHeight="1">
      <c r="A168" s="86" t="s">
        <v>56</v>
      </c>
      <c r="B168" s="86" t="s">
        <v>4</v>
      </c>
      <c r="C168" s="86" t="s">
        <v>6</v>
      </c>
      <c r="D168" s="86" t="s">
        <v>2</v>
      </c>
      <c r="E168" s="86" t="s">
        <v>572</v>
      </c>
      <c r="F168" s="86" t="s">
        <v>11</v>
      </c>
      <c r="G168" s="86" t="s">
        <v>55</v>
      </c>
      <c r="H168" s="86" t="s">
        <v>375</v>
      </c>
      <c r="I168" s="90" t="s">
        <v>573</v>
      </c>
      <c r="J168" s="105"/>
      <c r="K168" s="105">
        <v>9094295.3000000007</v>
      </c>
      <c r="L168" s="105">
        <v>9088359.0700000003</v>
      </c>
      <c r="M168" s="57">
        <f t="shared" si="9"/>
        <v>99.934725783535967</v>
      </c>
    </row>
    <row r="169" spans="1:13" ht="38.25" customHeight="1">
      <c r="A169" s="86" t="s">
        <v>56</v>
      </c>
      <c r="B169" s="86" t="s">
        <v>4</v>
      </c>
      <c r="C169" s="86" t="s">
        <v>6</v>
      </c>
      <c r="D169" s="86" t="s">
        <v>2</v>
      </c>
      <c r="E169" s="86" t="s">
        <v>600</v>
      </c>
      <c r="F169" s="86" t="s">
        <v>54</v>
      </c>
      <c r="G169" s="86" t="s">
        <v>55</v>
      </c>
      <c r="H169" s="86" t="s">
        <v>375</v>
      </c>
      <c r="I169" s="124" t="s">
        <v>601</v>
      </c>
      <c r="J169" s="105"/>
      <c r="K169" s="105">
        <f>K170</f>
        <v>54570000</v>
      </c>
      <c r="L169" s="105">
        <f>L170</f>
        <v>54570000</v>
      </c>
      <c r="M169" s="57">
        <f t="shared" si="9"/>
        <v>100</v>
      </c>
    </row>
    <row r="170" spans="1:13" ht="42.75" customHeight="1">
      <c r="A170" s="86" t="s">
        <v>56</v>
      </c>
      <c r="B170" s="86" t="s">
        <v>4</v>
      </c>
      <c r="C170" s="86" t="s">
        <v>6</v>
      </c>
      <c r="D170" s="86" t="s">
        <v>2</v>
      </c>
      <c r="E170" s="86" t="s">
        <v>600</v>
      </c>
      <c r="F170" s="86" t="s">
        <v>11</v>
      </c>
      <c r="G170" s="86" t="s">
        <v>55</v>
      </c>
      <c r="H170" s="86" t="s">
        <v>375</v>
      </c>
      <c r="I170" s="124" t="s">
        <v>602</v>
      </c>
      <c r="J170" s="105"/>
      <c r="K170" s="105">
        <v>54570000</v>
      </c>
      <c r="L170" s="105">
        <v>54570000</v>
      </c>
      <c r="M170" s="57">
        <f t="shared" si="9"/>
        <v>100</v>
      </c>
    </row>
    <row r="171" spans="1:13" ht="31.5">
      <c r="A171" s="86" t="s">
        <v>56</v>
      </c>
      <c r="B171" s="86" t="s">
        <v>4</v>
      </c>
      <c r="C171" s="86" t="s">
        <v>6</v>
      </c>
      <c r="D171" s="86" t="s">
        <v>2</v>
      </c>
      <c r="E171" s="86" t="s">
        <v>537</v>
      </c>
      <c r="F171" s="86" t="s">
        <v>54</v>
      </c>
      <c r="G171" s="86" t="s">
        <v>55</v>
      </c>
      <c r="H171" s="86" t="s">
        <v>375</v>
      </c>
      <c r="I171" s="111" t="s">
        <v>538</v>
      </c>
      <c r="J171" s="105"/>
      <c r="K171" s="105">
        <f>K172</f>
        <v>61454152.310000002</v>
      </c>
      <c r="L171" s="105">
        <f>L172</f>
        <v>61454152.310000002</v>
      </c>
      <c r="M171" s="57">
        <f t="shared" si="9"/>
        <v>100</v>
      </c>
    </row>
    <row r="172" spans="1:13" ht="33" customHeight="1">
      <c r="A172" s="86" t="s">
        <v>56</v>
      </c>
      <c r="B172" s="86" t="s">
        <v>4</v>
      </c>
      <c r="C172" s="86" t="s">
        <v>6</v>
      </c>
      <c r="D172" s="86" t="s">
        <v>2</v>
      </c>
      <c r="E172" s="86" t="s">
        <v>537</v>
      </c>
      <c r="F172" s="86" t="s">
        <v>11</v>
      </c>
      <c r="G172" s="86" t="s">
        <v>55</v>
      </c>
      <c r="H172" s="86" t="s">
        <v>375</v>
      </c>
      <c r="I172" s="112" t="s">
        <v>539</v>
      </c>
      <c r="J172" s="105"/>
      <c r="K172" s="105">
        <v>61454152.310000002</v>
      </c>
      <c r="L172" s="105">
        <v>61454152.310000002</v>
      </c>
      <c r="M172" s="57">
        <f t="shared" si="9"/>
        <v>100</v>
      </c>
    </row>
    <row r="173" spans="1:13">
      <c r="A173" s="86" t="s">
        <v>56</v>
      </c>
      <c r="B173" s="86" t="s">
        <v>4</v>
      </c>
      <c r="C173" s="86" t="s">
        <v>6</v>
      </c>
      <c r="D173" s="86" t="s">
        <v>2</v>
      </c>
      <c r="E173" s="86" t="s">
        <v>437</v>
      </c>
      <c r="F173" s="86" t="s">
        <v>54</v>
      </c>
      <c r="G173" s="86" t="s">
        <v>55</v>
      </c>
      <c r="H173" s="86" t="s">
        <v>375</v>
      </c>
      <c r="I173" s="90" t="s">
        <v>438</v>
      </c>
      <c r="J173" s="105"/>
      <c r="K173" s="105">
        <f>K174</f>
        <v>3623181.4</v>
      </c>
      <c r="L173" s="105">
        <f>L174</f>
        <v>3623181.4</v>
      </c>
      <c r="M173" s="57">
        <f t="shared" si="9"/>
        <v>100</v>
      </c>
    </row>
    <row r="174" spans="1:13" ht="31.5">
      <c r="A174" s="86" t="s">
        <v>56</v>
      </c>
      <c r="B174" s="86" t="s">
        <v>4</v>
      </c>
      <c r="C174" s="86" t="s">
        <v>6</v>
      </c>
      <c r="D174" s="86" t="s">
        <v>2</v>
      </c>
      <c r="E174" s="86" t="s">
        <v>437</v>
      </c>
      <c r="F174" s="86" t="s">
        <v>11</v>
      </c>
      <c r="G174" s="86" t="s">
        <v>55</v>
      </c>
      <c r="H174" s="86" t="s">
        <v>375</v>
      </c>
      <c r="I174" s="90" t="s">
        <v>439</v>
      </c>
      <c r="J174" s="105"/>
      <c r="K174" s="105">
        <v>3623181.4</v>
      </c>
      <c r="L174" s="105">
        <v>3623181.4</v>
      </c>
      <c r="M174" s="57">
        <f t="shared" si="9"/>
        <v>100</v>
      </c>
    </row>
    <row r="175" spans="1:13">
      <c r="A175" s="86" t="s">
        <v>56</v>
      </c>
      <c r="B175" s="86" t="s">
        <v>4</v>
      </c>
      <c r="C175" s="86" t="s">
        <v>6</v>
      </c>
      <c r="D175" s="86" t="s">
        <v>2</v>
      </c>
      <c r="E175" s="86" t="s">
        <v>440</v>
      </c>
      <c r="F175" s="86" t="s">
        <v>54</v>
      </c>
      <c r="G175" s="86" t="s">
        <v>55</v>
      </c>
      <c r="H175" s="86" t="s">
        <v>375</v>
      </c>
      <c r="I175" s="90" t="s">
        <v>540</v>
      </c>
      <c r="J175" s="105"/>
      <c r="K175" s="105">
        <f>K176</f>
        <v>804359.23</v>
      </c>
      <c r="L175" s="105">
        <f>L176</f>
        <v>804359.23</v>
      </c>
      <c r="M175" s="57">
        <f t="shared" si="9"/>
        <v>100</v>
      </c>
    </row>
    <row r="176" spans="1:13">
      <c r="A176" s="86" t="s">
        <v>56</v>
      </c>
      <c r="B176" s="86" t="s">
        <v>4</v>
      </c>
      <c r="C176" s="86" t="s">
        <v>6</v>
      </c>
      <c r="D176" s="86" t="s">
        <v>2</v>
      </c>
      <c r="E176" s="86" t="s">
        <v>440</v>
      </c>
      <c r="F176" s="86" t="s">
        <v>11</v>
      </c>
      <c r="G176" s="86" t="s">
        <v>55</v>
      </c>
      <c r="H176" s="86" t="s">
        <v>375</v>
      </c>
      <c r="I176" s="90" t="s">
        <v>541</v>
      </c>
      <c r="J176" s="105"/>
      <c r="K176" s="105">
        <v>804359.23</v>
      </c>
      <c r="L176" s="105">
        <v>804359.23</v>
      </c>
      <c r="M176" s="57">
        <f t="shared" si="9"/>
        <v>100</v>
      </c>
    </row>
    <row r="177" spans="1:13">
      <c r="A177" s="86" t="s">
        <v>56</v>
      </c>
      <c r="B177" s="86" t="s">
        <v>4</v>
      </c>
      <c r="C177" s="86" t="s">
        <v>6</v>
      </c>
      <c r="D177" s="86" t="s">
        <v>8</v>
      </c>
      <c r="E177" s="86" t="s">
        <v>441</v>
      </c>
      <c r="F177" s="86" t="s">
        <v>54</v>
      </c>
      <c r="G177" s="86" t="s">
        <v>55</v>
      </c>
      <c r="H177" s="86" t="s">
        <v>375</v>
      </c>
      <c r="I177" s="90" t="s">
        <v>297</v>
      </c>
      <c r="J177" s="105"/>
      <c r="K177" s="105">
        <f>K178</f>
        <v>355921287.04000002</v>
      </c>
      <c r="L177" s="105">
        <f>L178</f>
        <v>349816967.79000002</v>
      </c>
      <c r="M177" s="57">
        <f t="shared" si="9"/>
        <v>98.284924371687282</v>
      </c>
    </row>
    <row r="178" spans="1:13">
      <c r="A178" s="86" t="s">
        <v>56</v>
      </c>
      <c r="B178" s="86" t="s">
        <v>4</v>
      </c>
      <c r="C178" s="86" t="s">
        <v>6</v>
      </c>
      <c r="D178" s="86" t="s">
        <v>8</v>
      </c>
      <c r="E178" s="86" t="s">
        <v>441</v>
      </c>
      <c r="F178" s="86" t="s">
        <v>11</v>
      </c>
      <c r="G178" s="86" t="s">
        <v>55</v>
      </c>
      <c r="H178" s="86" t="s">
        <v>375</v>
      </c>
      <c r="I178" s="90" t="s">
        <v>299</v>
      </c>
      <c r="J178" s="105"/>
      <c r="K178" s="105">
        <v>355921287.04000002</v>
      </c>
      <c r="L178" s="105">
        <v>349816967.79000002</v>
      </c>
      <c r="M178" s="57">
        <f t="shared" si="9"/>
        <v>98.284924371687282</v>
      </c>
    </row>
    <row r="179" spans="1:13">
      <c r="A179" s="86" t="s">
        <v>336</v>
      </c>
      <c r="B179" s="86" t="s">
        <v>4</v>
      </c>
      <c r="C179" s="86" t="s">
        <v>6</v>
      </c>
      <c r="D179" s="86" t="s">
        <v>5</v>
      </c>
      <c r="E179" s="86" t="s">
        <v>56</v>
      </c>
      <c r="F179" s="86" t="s">
        <v>54</v>
      </c>
      <c r="G179" s="86" t="s">
        <v>55</v>
      </c>
      <c r="H179" s="86" t="s">
        <v>375</v>
      </c>
      <c r="I179" s="90" t="s">
        <v>442</v>
      </c>
      <c r="J179" s="109" t="e">
        <f>#REF!+#REF!+#REF!+J184+J182</f>
        <v>#REF!</v>
      </c>
      <c r="K179" s="109">
        <f>K180+K182+K184+K186</f>
        <v>1264872896.53</v>
      </c>
      <c r="L179" s="109">
        <f>L180+L182+L184+L186</f>
        <v>1263715705.3099999</v>
      </c>
      <c r="M179" s="57">
        <f t="shared" si="9"/>
        <v>99.908513240881774</v>
      </c>
    </row>
    <row r="180" spans="1:13" ht="31.5">
      <c r="A180" s="86" t="s">
        <v>56</v>
      </c>
      <c r="B180" s="86" t="s">
        <v>4</v>
      </c>
      <c r="C180" s="86" t="s">
        <v>6</v>
      </c>
      <c r="D180" s="86" t="s">
        <v>5</v>
      </c>
      <c r="E180" s="86" t="s">
        <v>443</v>
      </c>
      <c r="F180" s="86" t="s">
        <v>54</v>
      </c>
      <c r="G180" s="86" t="s">
        <v>55</v>
      </c>
      <c r="H180" s="86" t="s">
        <v>375</v>
      </c>
      <c r="I180" s="90" t="s">
        <v>444</v>
      </c>
      <c r="J180" s="109">
        <f>J181</f>
        <v>369019037</v>
      </c>
      <c r="K180" s="109">
        <f>K181</f>
        <v>1220201801.4000001</v>
      </c>
      <c r="L180" s="109">
        <f>L181</f>
        <v>1219658115.8299999</v>
      </c>
      <c r="M180" s="57">
        <f t="shared" si="9"/>
        <v>99.955442979237006</v>
      </c>
    </row>
    <row r="181" spans="1:13" ht="31.5">
      <c r="A181" s="86" t="s">
        <v>56</v>
      </c>
      <c r="B181" s="86" t="s">
        <v>4</v>
      </c>
      <c r="C181" s="86" t="s">
        <v>6</v>
      </c>
      <c r="D181" s="86" t="s">
        <v>5</v>
      </c>
      <c r="E181" s="86" t="s">
        <v>443</v>
      </c>
      <c r="F181" s="86" t="s">
        <v>11</v>
      </c>
      <c r="G181" s="86" t="s">
        <v>55</v>
      </c>
      <c r="H181" s="86" t="s">
        <v>375</v>
      </c>
      <c r="I181" s="90" t="s">
        <v>249</v>
      </c>
      <c r="J181" s="109">
        <v>369019037</v>
      </c>
      <c r="K181" s="109">
        <v>1220201801.4000001</v>
      </c>
      <c r="L181" s="109">
        <v>1219658115.8299999</v>
      </c>
      <c r="M181" s="57">
        <f t="shared" si="9"/>
        <v>99.955442979237006</v>
      </c>
    </row>
    <row r="182" spans="1:13" ht="31.5">
      <c r="A182" s="86" t="s">
        <v>56</v>
      </c>
      <c r="B182" s="86" t="s">
        <v>4</v>
      </c>
      <c r="C182" s="86" t="s">
        <v>6</v>
      </c>
      <c r="D182" s="86" t="s">
        <v>5</v>
      </c>
      <c r="E182" s="86" t="s">
        <v>447</v>
      </c>
      <c r="F182" s="86" t="s">
        <v>54</v>
      </c>
      <c r="G182" s="86" t="s">
        <v>55</v>
      </c>
      <c r="H182" s="86" t="s">
        <v>375</v>
      </c>
      <c r="I182" s="87" t="s">
        <v>448</v>
      </c>
      <c r="J182" s="109">
        <f>J183</f>
        <v>32746696</v>
      </c>
      <c r="K182" s="109">
        <f>K183</f>
        <v>40968749</v>
      </c>
      <c r="L182" s="109">
        <f>L183</f>
        <v>40599759.649999999</v>
      </c>
      <c r="M182" s="57">
        <f t="shared" si="9"/>
        <v>99.099339474583417</v>
      </c>
    </row>
    <row r="183" spans="1:13" ht="31.5">
      <c r="A183" s="86" t="s">
        <v>56</v>
      </c>
      <c r="B183" s="86" t="s">
        <v>4</v>
      </c>
      <c r="C183" s="86" t="s">
        <v>6</v>
      </c>
      <c r="D183" s="86" t="s">
        <v>5</v>
      </c>
      <c r="E183" s="86" t="s">
        <v>447</v>
      </c>
      <c r="F183" s="86" t="s">
        <v>11</v>
      </c>
      <c r="G183" s="86" t="s">
        <v>55</v>
      </c>
      <c r="H183" s="86" t="s">
        <v>375</v>
      </c>
      <c r="I183" s="87" t="s">
        <v>449</v>
      </c>
      <c r="J183" s="109">
        <f>5302626+21435636+6008434</f>
        <v>32746696</v>
      </c>
      <c r="K183" s="109">
        <v>40968749</v>
      </c>
      <c r="L183" s="109">
        <v>40599759.649999999</v>
      </c>
      <c r="M183" s="57">
        <f t="shared" si="9"/>
        <v>99.099339474583417</v>
      </c>
    </row>
    <row r="184" spans="1:13" ht="47.25">
      <c r="A184" s="86" t="s">
        <v>56</v>
      </c>
      <c r="B184" s="86" t="s">
        <v>4</v>
      </c>
      <c r="C184" s="86" t="s">
        <v>6</v>
      </c>
      <c r="D184" s="86" t="s">
        <v>5</v>
      </c>
      <c r="E184" s="86" t="s">
        <v>450</v>
      </c>
      <c r="F184" s="86" t="s">
        <v>54</v>
      </c>
      <c r="G184" s="86" t="s">
        <v>55</v>
      </c>
      <c r="H184" s="86" t="s">
        <v>375</v>
      </c>
      <c r="I184" s="87" t="s">
        <v>451</v>
      </c>
      <c r="J184" s="109">
        <f>J185</f>
        <v>0</v>
      </c>
      <c r="K184" s="109">
        <f>K185</f>
        <v>3702273.81</v>
      </c>
      <c r="L184" s="109">
        <f>L185</f>
        <v>3457829.83</v>
      </c>
      <c r="M184" s="57">
        <f t="shared" si="9"/>
        <v>93.39746349014635</v>
      </c>
    </row>
    <row r="185" spans="1:13" ht="47.25">
      <c r="A185" s="86" t="s">
        <v>56</v>
      </c>
      <c r="B185" s="86" t="s">
        <v>4</v>
      </c>
      <c r="C185" s="86" t="s">
        <v>6</v>
      </c>
      <c r="D185" s="86" t="s">
        <v>5</v>
      </c>
      <c r="E185" s="86" t="s">
        <v>450</v>
      </c>
      <c r="F185" s="86" t="s">
        <v>11</v>
      </c>
      <c r="G185" s="86" t="s">
        <v>55</v>
      </c>
      <c r="H185" s="86" t="s">
        <v>375</v>
      </c>
      <c r="I185" s="87" t="s">
        <v>452</v>
      </c>
      <c r="J185" s="109"/>
      <c r="K185" s="109">
        <v>3702273.81</v>
      </c>
      <c r="L185" s="109">
        <v>3457829.83</v>
      </c>
      <c r="M185" s="57">
        <f t="shared" si="9"/>
        <v>93.39746349014635</v>
      </c>
    </row>
    <row r="186" spans="1:13" ht="31.5">
      <c r="A186" s="86" t="s">
        <v>56</v>
      </c>
      <c r="B186" s="86" t="s">
        <v>4</v>
      </c>
      <c r="C186" s="86" t="s">
        <v>6</v>
      </c>
      <c r="D186" s="86" t="s">
        <v>424</v>
      </c>
      <c r="E186" s="86" t="s">
        <v>378</v>
      </c>
      <c r="F186" s="86" t="s">
        <v>54</v>
      </c>
      <c r="G186" s="86" t="s">
        <v>55</v>
      </c>
      <c r="H186" s="86" t="s">
        <v>375</v>
      </c>
      <c r="I186" s="87" t="s">
        <v>485</v>
      </c>
      <c r="J186" s="109"/>
      <c r="K186" s="109">
        <f>K187</f>
        <v>72.319999999999993</v>
      </c>
      <c r="L186" s="109">
        <f>L187</f>
        <v>0</v>
      </c>
      <c r="M186" s="57">
        <f t="shared" si="9"/>
        <v>0</v>
      </c>
    </row>
    <row r="187" spans="1:13" ht="47.25">
      <c r="A187" s="86" t="s">
        <v>56</v>
      </c>
      <c r="B187" s="86" t="s">
        <v>4</v>
      </c>
      <c r="C187" s="86" t="s">
        <v>6</v>
      </c>
      <c r="D187" s="86" t="s">
        <v>424</v>
      </c>
      <c r="E187" s="86" t="s">
        <v>378</v>
      </c>
      <c r="F187" s="86" t="s">
        <v>11</v>
      </c>
      <c r="G187" s="86" t="s">
        <v>55</v>
      </c>
      <c r="H187" s="86" t="s">
        <v>375</v>
      </c>
      <c r="I187" s="87" t="s">
        <v>453</v>
      </c>
      <c r="J187" s="109"/>
      <c r="K187" s="109">
        <v>72.319999999999993</v>
      </c>
      <c r="L187" s="109">
        <v>0</v>
      </c>
      <c r="M187" s="57">
        <f t="shared" si="9"/>
        <v>0</v>
      </c>
    </row>
    <row r="188" spans="1:13">
      <c r="A188" s="92" t="s">
        <v>56</v>
      </c>
      <c r="B188" s="92" t="s">
        <v>4</v>
      </c>
      <c r="C188" s="92" t="s">
        <v>6</v>
      </c>
      <c r="D188" s="92" t="s">
        <v>454</v>
      </c>
      <c r="E188" s="92" t="s">
        <v>56</v>
      </c>
      <c r="F188" s="92" t="s">
        <v>54</v>
      </c>
      <c r="G188" s="92" t="s">
        <v>55</v>
      </c>
      <c r="H188" s="92" t="s">
        <v>375</v>
      </c>
      <c r="I188" s="66" t="s">
        <v>10</v>
      </c>
      <c r="J188" s="109"/>
      <c r="K188" s="109">
        <f>K189+K191+K193</f>
        <v>472058097.17000002</v>
      </c>
      <c r="L188" s="109">
        <f>L189+L191+L193</f>
        <v>471346930.90999997</v>
      </c>
      <c r="M188" s="57">
        <f t="shared" si="9"/>
        <v>99.849347725573708</v>
      </c>
    </row>
    <row r="189" spans="1:13" ht="31.5">
      <c r="A189" s="92" t="s">
        <v>56</v>
      </c>
      <c r="B189" s="92" t="s">
        <v>4</v>
      </c>
      <c r="C189" s="92" t="s">
        <v>6</v>
      </c>
      <c r="D189" s="92" t="s">
        <v>454</v>
      </c>
      <c r="E189" s="92" t="s">
        <v>423</v>
      </c>
      <c r="F189" s="92" t="s">
        <v>54</v>
      </c>
      <c r="G189" s="92" t="s">
        <v>55</v>
      </c>
      <c r="H189" s="92" t="s">
        <v>375</v>
      </c>
      <c r="I189" s="66" t="s">
        <v>455</v>
      </c>
      <c r="J189" s="109"/>
      <c r="K189" s="109">
        <f>K190</f>
        <v>1910127.64</v>
      </c>
      <c r="L189" s="109">
        <f>L190</f>
        <v>1585455.72</v>
      </c>
      <c r="M189" s="57">
        <f t="shared" si="9"/>
        <v>83.002606045740492</v>
      </c>
    </row>
    <row r="190" spans="1:13" ht="47.25">
      <c r="A190" s="92" t="s">
        <v>56</v>
      </c>
      <c r="B190" s="92" t="s">
        <v>4</v>
      </c>
      <c r="C190" s="92" t="s">
        <v>6</v>
      </c>
      <c r="D190" s="92" t="s">
        <v>454</v>
      </c>
      <c r="E190" s="92" t="s">
        <v>423</v>
      </c>
      <c r="F190" s="92" t="s">
        <v>11</v>
      </c>
      <c r="G190" s="92" t="s">
        <v>55</v>
      </c>
      <c r="H190" s="92" t="s">
        <v>375</v>
      </c>
      <c r="I190" s="66" t="s">
        <v>456</v>
      </c>
      <c r="J190" s="109"/>
      <c r="K190" s="109">
        <v>1910127.64</v>
      </c>
      <c r="L190" s="109">
        <v>1585455.72</v>
      </c>
      <c r="M190" s="57">
        <f t="shared" si="9"/>
        <v>83.002606045740492</v>
      </c>
    </row>
    <row r="191" spans="1:13" ht="31.5">
      <c r="A191" s="92" t="s">
        <v>56</v>
      </c>
      <c r="B191" s="92" t="s">
        <v>4</v>
      </c>
      <c r="C191" s="92" t="s">
        <v>6</v>
      </c>
      <c r="D191" s="92" t="s">
        <v>542</v>
      </c>
      <c r="E191" s="92" t="s">
        <v>543</v>
      </c>
      <c r="F191" s="92" t="s">
        <v>54</v>
      </c>
      <c r="G191" s="92" t="s">
        <v>55</v>
      </c>
      <c r="H191" s="92" t="s">
        <v>375</v>
      </c>
      <c r="I191" s="113" t="s">
        <v>544</v>
      </c>
      <c r="J191" s="109"/>
      <c r="K191" s="109">
        <f>K192</f>
        <v>61517149.530000001</v>
      </c>
      <c r="L191" s="109">
        <f>L192</f>
        <v>61130655.189999998</v>
      </c>
      <c r="M191" s="57">
        <f t="shared" si="9"/>
        <v>99.371729114640601</v>
      </c>
    </row>
    <row r="192" spans="1:13" ht="47.25">
      <c r="A192" s="92" t="s">
        <v>56</v>
      </c>
      <c r="B192" s="92" t="s">
        <v>4</v>
      </c>
      <c r="C192" s="92" t="s">
        <v>6</v>
      </c>
      <c r="D192" s="92" t="s">
        <v>542</v>
      </c>
      <c r="E192" s="92" t="s">
        <v>543</v>
      </c>
      <c r="F192" s="92" t="s">
        <v>11</v>
      </c>
      <c r="G192" s="92" t="s">
        <v>55</v>
      </c>
      <c r="H192" s="92" t="s">
        <v>375</v>
      </c>
      <c r="I192" s="112" t="s">
        <v>545</v>
      </c>
      <c r="J192" s="109"/>
      <c r="K192" s="109">
        <v>61517149.530000001</v>
      </c>
      <c r="L192" s="109">
        <v>61130655.189999998</v>
      </c>
      <c r="M192" s="57">
        <f t="shared" si="9"/>
        <v>99.371729114640601</v>
      </c>
    </row>
    <row r="193" spans="1:13">
      <c r="A193" s="92" t="s">
        <v>56</v>
      </c>
      <c r="B193" s="92" t="s">
        <v>4</v>
      </c>
      <c r="C193" s="92" t="s">
        <v>6</v>
      </c>
      <c r="D193" s="92" t="s">
        <v>457</v>
      </c>
      <c r="E193" s="92" t="s">
        <v>441</v>
      </c>
      <c r="F193" s="92" t="s">
        <v>54</v>
      </c>
      <c r="G193" s="92" t="s">
        <v>55</v>
      </c>
      <c r="H193" s="92" t="s">
        <v>375</v>
      </c>
      <c r="I193" s="66" t="s">
        <v>445</v>
      </c>
      <c r="J193" s="109"/>
      <c r="K193" s="109">
        <f>K194</f>
        <v>408630820</v>
      </c>
      <c r="L193" s="109">
        <f>L194</f>
        <v>408630820</v>
      </c>
      <c r="M193" s="57">
        <f>L193/K193*100</f>
        <v>100</v>
      </c>
    </row>
    <row r="194" spans="1:13">
      <c r="A194" s="92" t="s">
        <v>56</v>
      </c>
      <c r="B194" s="92" t="s">
        <v>4</v>
      </c>
      <c r="C194" s="92" t="s">
        <v>6</v>
      </c>
      <c r="D194" s="92" t="s">
        <v>457</v>
      </c>
      <c r="E194" s="92" t="s">
        <v>441</v>
      </c>
      <c r="F194" s="92" t="s">
        <v>11</v>
      </c>
      <c r="G194" s="92" t="s">
        <v>55</v>
      </c>
      <c r="H194" s="92" t="s">
        <v>375</v>
      </c>
      <c r="I194" s="66" t="s">
        <v>446</v>
      </c>
      <c r="J194" s="109"/>
      <c r="K194" s="109">
        <v>408630820</v>
      </c>
      <c r="L194" s="109">
        <v>408630820</v>
      </c>
      <c r="M194" s="57">
        <f>L194/K194*100</f>
        <v>100</v>
      </c>
    </row>
    <row r="195" spans="1:13">
      <c r="A195" s="115" t="s">
        <v>56</v>
      </c>
      <c r="B195" s="92" t="s">
        <v>4</v>
      </c>
      <c r="C195" s="92" t="s">
        <v>15</v>
      </c>
      <c r="D195" s="92" t="s">
        <v>54</v>
      </c>
      <c r="E195" s="92" t="s">
        <v>56</v>
      </c>
      <c r="F195" s="92" t="s">
        <v>54</v>
      </c>
      <c r="G195" s="92" t="s">
        <v>55</v>
      </c>
      <c r="H195" s="92" t="s">
        <v>56</v>
      </c>
      <c r="I195" s="117" t="s">
        <v>301</v>
      </c>
      <c r="J195" s="116"/>
      <c r="K195" s="109">
        <f>K196</f>
        <v>1000000</v>
      </c>
      <c r="L195" s="109">
        <f>L196</f>
        <v>1000000</v>
      </c>
      <c r="M195" s="57">
        <f t="shared" ref="M195:M197" si="10">L195/K195*100</f>
        <v>100</v>
      </c>
    </row>
    <row r="196" spans="1:13">
      <c r="A196" s="115" t="s">
        <v>56</v>
      </c>
      <c r="B196" s="92" t="s">
        <v>4</v>
      </c>
      <c r="C196" s="92" t="s">
        <v>15</v>
      </c>
      <c r="D196" s="92" t="s">
        <v>11</v>
      </c>
      <c r="E196" s="92" t="s">
        <v>56</v>
      </c>
      <c r="F196" s="92" t="s">
        <v>11</v>
      </c>
      <c r="G196" s="92" t="s">
        <v>55</v>
      </c>
      <c r="H196" s="92" t="s">
        <v>375</v>
      </c>
      <c r="I196" s="117" t="s">
        <v>303</v>
      </c>
      <c r="J196" s="116"/>
      <c r="K196" s="109">
        <f>K197</f>
        <v>1000000</v>
      </c>
      <c r="L196" s="109">
        <f>L197</f>
        <v>1000000</v>
      </c>
      <c r="M196" s="57">
        <f t="shared" si="10"/>
        <v>100</v>
      </c>
    </row>
    <row r="197" spans="1:13">
      <c r="A197" s="115" t="s">
        <v>56</v>
      </c>
      <c r="B197" s="92" t="s">
        <v>4</v>
      </c>
      <c r="C197" s="92" t="s">
        <v>15</v>
      </c>
      <c r="D197" s="92" t="s">
        <v>11</v>
      </c>
      <c r="E197" s="92" t="s">
        <v>344</v>
      </c>
      <c r="F197" s="92" t="s">
        <v>11</v>
      </c>
      <c r="G197" s="92" t="s">
        <v>55</v>
      </c>
      <c r="H197" s="92" t="s">
        <v>375</v>
      </c>
      <c r="I197" s="117" t="s">
        <v>303</v>
      </c>
      <c r="J197" s="116"/>
      <c r="K197" s="109">
        <v>1000000</v>
      </c>
      <c r="L197" s="109">
        <v>1000000</v>
      </c>
      <c r="M197" s="57">
        <f t="shared" si="10"/>
        <v>100</v>
      </c>
    </row>
    <row r="198" spans="1:13" ht="63">
      <c r="A198" s="68" t="s">
        <v>56</v>
      </c>
      <c r="B198" s="55" t="s">
        <v>4</v>
      </c>
      <c r="C198" s="55" t="s">
        <v>458</v>
      </c>
      <c r="D198" s="55" t="s">
        <v>54</v>
      </c>
      <c r="E198" s="55" t="s">
        <v>56</v>
      </c>
      <c r="F198" s="55" t="s">
        <v>54</v>
      </c>
      <c r="G198" s="55" t="s">
        <v>55</v>
      </c>
      <c r="H198" s="55" t="s">
        <v>56</v>
      </c>
      <c r="I198" s="66" t="s">
        <v>459</v>
      </c>
      <c r="J198" s="67"/>
      <c r="K198" s="58">
        <f t="shared" ref="K198:L200" si="11">K199</f>
        <v>0</v>
      </c>
      <c r="L198" s="58">
        <f t="shared" si="11"/>
        <v>52535.02</v>
      </c>
      <c r="M198" s="57">
        <v>0</v>
      </c>
    </row>
    <row r="199" spans="1:13" ht="47.25">
      <c r="A199" s="68" t="s">
        <v>56</v>
      </c>
      <c r="B199" s="55" t="s">
        <v>4</v>
      </c>
      <c r="C199" s="55" t="s">
        <v>458</v>
      </c>
      <c r="D199" s="55" t="s">
        <v>54</v>
      </c>
      <c r="E199" s="55" t="s">
        <v>56</v>
      </c>
      <c r="F199" s="55" t="s">
        <v>54</v>
      </c>
      <c r="G199" s="55" t="s">
        <v>55</v>
      </c>
      <c r="H199" s="55" t="s">
        <v>375</v>
      </c>
      <c r="I199" s="91" t="s">
        <v>486</v>
      </c>
      <c r="J199" s="67"/>
      <c r="K199" s="58">
        <f t="shared" si="11"/>
        <v>0</v>
      </c>
      <c r="L199" s="58">
        <f t="shared" si="11"/>
        <v>52535.02</v>
      </c>
      <c r="M199" s="57">
        <v>0</v>
      </c>
    </row>
    <row r="200" spans="1:13" ht="47.25">
      <c r="A200" s="68" t="s">
        <v>56</v>
      </c>
      <c r="B200" s="55" t="s">
        <v>4</v>
      </c>
      <c r="C200" s="55" t="s">
        <v>458</v>
      </c>
      <c r="D200" s="55" t="s">
        <v>54</v>
      </c>
      <c r="E200" s="55" t="s">
        <v>56</v>
      </c>
      <c r="F200" s="55" t="s">
        <v>11</v>
      </c>
      <c r="G200" s="55" t="s">
        <v>55</v>
      </c>
      <c r="H200" s="55" t="s">
        <v>375</v>
      </c>
      <c r="I200" s="91" t="s">
        <v>487</v>
      </c>
      <c r="J200" s="67"/>
      <c r="K200" s="58">
        <f t="shared" si="11"/>
        <v>0</v>
      </c>
      <c r="L200" s="58">
        <f t="shared" si="11"/>
        <v>52535.02</v>
      </c>
      <c r="M200" s="57">
        <v>0</v>
      </c>
    </row>
    <row r="201" spans="1:13" ht="31.5">
      <c r="A201" s="93" t="s">
        <v>56</v>
      </c>
      <c r="B201" s="94" t="s">
        <v>4</v>
      </c>
      <c r="C201" s="94" t="s">
        <v>458</v>
      </c>
      <c r="D201" s="94" t="s">
        <v>460</v>
      </c>
      <c r="E201" s="94" t="s">
        <v>340</v>
      </c>
      <c r="F201" s="94" t="s">
        <v>11</v>
      </c>
      <c r="G201" s="94" t="s">
        <v>55</v>
      </c>
      <c r="H201" s="94" t="s">
        <v>375</v>
      </c>
      <c r="I201" s="66" t="s">
        <v>461</v>
      </c>
      <c r="J201" s="67"/>
      <c r="K201" s="58">
        <v>0</v>
      </c>
      <c r="L201" s="58">
        <v>52535.02</v>
      </c>
      <c r="M201" s="57">
        <v>0</v>
      </c>
    </row>
    <row r="202" spans="1:13" ht="31.5">
      <c r="A202" s="68" t="s">
        <v>56</v>
      </c>
      <c r="B202" s="55" t="s">
        <v>4</v>
      </c>
      <c r="C202" s="55" t="s">
        <v>462</v>
      </c>
      <c r="D202" s="55" t="s">
        <v>54</v>
      </c>
      <c r="E202" s="55" t="s">
        <v>56</v>
      </c>
      <c r="F202" s="55" t="s">
        <v>54</v>
      </c>
      <c r="G202" s="55" t="s">
        <v>55</v>
      </c>
      <c r="H202" s="55" t="s">
        <v>56</v>
      </c>
      <c r="I202" s="69" t="s">
        <v>463</v>
      </c>
      <c r="J202" s="67"/>
      <c r="K202" s="58">
        <f>K203</f>
        <v>0</v>
      </c>
      <c r="L202" s="58">
        <f>L203</f>
        <v>-3442873.12</v>
      </c>
      <c r="M202" s="57">
        <v>0</v>
      </c>
    </row>
    <row r="203" spans="1:13" ht="31.5">
      <c r="A203" s="70" t="s">
        <v>56</v>
      </c>
      <c r="B203" s="71" t="s">
        <v>4</v>
      </c>
      <c r="C203" s="71" t="s">
        <v>462</v>
      </c>
      <c r="D203" s="71" t="s">
        <v>54</v>
      </c>
      <c r="E203" s="71" t="s">
        <v>56</v>
      </c>
      <c r="F203" s="71" t="s">
        <v>11</v>
      </c>
      <c r="G203" s="71" t="s">
        <v>55</v>
      </c>
      <c r="H203" s="71" t="s">
        <v>375</v>
      </c>
      <c r="I203" s="95" t="s">
        <v>488</v>
      </c>
      <c r="J203" s="67"/>
      <c r="K203" s="58">
        <f>K204+K205+K206</f>
        <v>0</v>
      </c>
      <c r="L203" s="58">
        <f>L204+L205+L206</f>
        <v>-3442873.12</v>
      </c>
      <c r="M203" s="57">
        <v>0</v>
      </c>
    </row>
    <row r="204" spans="1:13" ht="50.25" customHeight="1">
      <c r="A204" s="70" t="s">
        <v>56</v>
      </c>
      <c r="B204" s="71" t="s">
        <v>4</v>
      </c>
      <c r="C204" s="71" t="s">
        <v>462</v>
      </c>
      <c r="D204" s="71" t="s">
        <v>2</v>
      </c>
      <c r="E204" s="71" t="s">
        <v>437</v>
      </c>
      <c r="F204" s="71" t="s">
        <v>11</v>
      </c>
      <c r="G204" s="71" t="s">
        <v>55</v>
      </c>
      <c r="H204" s="71" t="s">
        <v>375</v>
      </c>
      <c r="I204" s="95" t="s">
        <v>603</v>
      </c>
      <c r="J204" s="67"/>
      <c r="K204" s="58">
        <v>0</v>
      </c>
      <c r="L204" s="58">
        <v>-235636.13</v>
      </c>
      <c r="M204" s="57">
        <v>0</v>
      </c>
    </row>
    <row r="205" spans="1:13" ht="50.25" customHeight="1">
      <c r="A205" s="70" t="s">
        <v>56</v>
      </c>
      <c r="B205" s="71" t="s">
        <v>4</v>
      </c>
      <c r="C205" s="71" t="s">
        <v>462</v>
      </c>
      <c r="D205" s="71" t="s">
        <v>604</v>
      </c>
      <c r="E205" s="71" t="s">
        <v>605</v>
      </c>
      <c r="F205" s="71" t="s">
        <v>11</v>
      </c>
      <c r="G205" s="71" t="s">
        <v>55</v>
      </c>
      <c r="H205" s="71" t="s">
        <v>375</v>
      </c>
      <c r="I205" s="95" t="s">
        <v>606</v>
      </c>
      <c r="J205" s="67"/>
      <c r="K205" s="58">
        <v>0</v>
      </c>
      <c r="L205" s="58">
        <v>-2765105.06</v>
      </c>
      <c r="M205" s="57">
        <v>0</v>
      </c>
    </row>
    <row r="206" spans="1:13" ht="31.5">
      <c r="A206" s="96" t="s">
        <v>56</v>
      </c>
      <c r="B206" s="97" t="s">
        <v>4</v>
      </c>
      <c r="C206" s="97" t="s">
        <v>462</v>
      </c>
      <c r="D206" s="97" t="s">
        <v>460</v>
      </c>
      <c r="E206" s="97" t="s">
        <v>340</v>
      </c>
      <c r="F206" s="97" t="s">
        <v>11</v>
      </c>
      <c r="G206" s="97" t="s">
        <v>55</v>
      </c>
      <c r="H206" s="97" t="s">
        <v>375</v>
      </c>
      <c r="I206" s="95" t="s">
        <v>464</v>
      </c>
      <c r="J206" s="67"/>
      <c r="K206" s="58">
        <v>0</v>
      </c>
      <c r="L206" s="58">
        <v>-442131.93</v>
      </c>
      <c r="M206" s="57">
        <v>0</v>
      </c>
    </row>
    <row r="207" spans="1:13">
      <c r="A207" s="55" t="s">
        <v>56</v>
      </c>
      <c r="B207" s="51">
        <v>8</v>
      </c>
      <c r="C207" s="51">
        <v>90</v>
      </c>
      <c r="D207" s="55" t="s">
        <v>54</v>
      </c>
      <c r="E207" s="55" t="s">
        <v>56</v>
      </c>
      <c r="F207" s="55" t="s">
        <v>54</v>
      </c>
      <c r="G207" s="55" t="s">
        <v>55</v>
      </c>
      <c r="H207" s="55" t="s">
        <v>56</v>
      </c>
      <c r="I207" s="56" t="s">
        <v>465</v>
      </c>
      <c r="J207" s="72">
        <f ca="1">J13+#REF!</f>
        <v>674384450.60000002</v>
      </c>
      <c r="K207" s="58">
        <f>K13+K153</f>
        <v>3409085861.8399997</v>
      </c>
      <c r="L207" s="58">
        <f>L13+L153</f>
        <v>3369605192.0699997</v>
      </c>
      <c r="M207" s="57">
        <f>L207/K207*100</f>
        <v>98.841898638813078</v>
      </c>
    </row>
    <row r="208" spans="1:13">
      <c r="A208" s="46"/>
      <c r="B208" s="46"/>
      <c r="C208" s="46"/>
      <c r="D208" s="46"/>
      <c r="E208" s="46"/>
      <c r="F208" s="46"/>
      <c r="G208" s="46"/>
      <c r="H208" s="46"/>
      <c r="M208" s="73"/>
    </row>
    <row r="209" spans="1:13">
      <c r="A209" s="46"/>
      <c r="B209" s="46"/>
      <c r="C209" s="46"/>
      <c r="D209" s="46"/>
      <c r="E209" s="46"/>
      <c r="F209" s="46"/>
      <c r="G209" s="46"/>
      <c r="H209" s="46"/>
      <c r="M209" s="73"/>
    </row>
    <row r="210" spans="1:13">
      <c r="A210" s="46"/>
      <c r="B210" s="46"/>
      <c r="C210" s="46"/>
      <c r="D210" s="46"/>
      <c r="E210" s="46"/>
      <c r="F210" s="46"/>
      <c r="G210" s="46"/>
      <c r="H210" s="46"/>
      <c r="J210" s="73"/>
      <c r="K210" s="73"/>
      <c r="L210" s="73"/>
      <c r="M210" s="73"/>
    </row>
    <row r="211" spans="1:13">
      <c r="A211" s="74"/>
      <c r="B211" s="74"/>
      <c r="C211" s="74"/>
      <c r="D211" s="74"/>
      <c r="E211" s="74"/>
      <c r="F211" s="74"/>
      <c r="G211" s="74"/>
      <c r="H211" s="75"/>
      <c r="I211" s="76"/>
      <c r="J211" s="73"/>
      <c r="K211" s="73"/>
      <c r="L211" s="73"/>
      <c r="M211" s="73"/>
    </row>
    <row r="212" spans="1:13">
      <c r="A212" s="77"/>
      <c r="B212" s="77"/>
      <c r="C212" s="77"/>
      <c r="D212" s="77"/>
      <c r="E212" s="77"/>
      <c r="F212" s="77"/>
      <c r="G212" s="77"/>
      <c r="I212" s="78"/>
      <c r="J212" s="73"/>
      <c r="K212" s="73"/>
      <c r="L212" s="73"/>
    </row>
    <row r="213" spans="1:13">
      <c r="A213" s="77"/>
      <c r="B213" s="77"/>
      <c r="C213" s="77"/>
      <c r="D213" s="77"/>
      <c r="E213" s="77"/>
      <c r="F213" s="77"/>
      <c r="G213" s="77"/>
      <c r="I213" s="79"/>
      <c r="J213" s="73"/>
      <c r="K213" s="73"/>
      <c r="L213" s="73"/>
    </row>
    <row r="214" spans="1:13">
      <c r="A214" s="77"/>
      <c r="B214" s="77"/>
      <c r="C214" s="77"/>
      <c r="D214" s="77"/>
      <c r="E214" s="77"/>
      <c r="F214" s="77"/>
      <c r="G214" s="77"/>
      <c r="I214" s="80"/>
    </row>
    <row r="215" spans="1:13">
      <c r="A215" s="77"/>
      <c r="B215" s="77"/>
      <c r="C215" s="77"/>
      <c r="D215" s="77"/>
      <c r="E215" s="77"/>
      <c r="F215" s="77"/>
      <c r="G215" s="77"/>
      <c r="I215" s="81"/>
    </row>
    <row r="216" spans="1:13">
      <c r="A216" s="77"/>
      <c r="B216" s="77"/>
      <c r="C216" s="77"/>
      <c r="D216" s="77"/>
      <c r="E216" s="77"/>
      <c r="F216" s="77"/>
      <c r="G216" s="77"/>
      <c r="I216" s="81"/>
    </row>
    <row r="217" spans="1:13">
      <c r="A217" s="77"/>
      <c r="B217" s="77"/>
      <c r="C217" s="77"/>
      <c r="D217" s="77"/>
      <c r="E217" s="77"/>
      <c r="F217" s="77"/>
      <c r="G217" s="77"/>
      <c r="I217" s="81"/>
    </row>
    <row r="218" spans="1:13">
      <c r="A218" s="77"/>
      <c r="B218" s="77"/>
      <c r="C218" s="77"/>
      <c r="D218" s="77"/>
      <c r="E218" s="77"/>
      <c r="F218" s="77"/>
      <c r="G218" s="77"/>
      <c r="I218" s="81"/>
    </row>
    <row r="219" spans="1:13">
      <c r="A219" s="77"/>
      <c r="B219" s="77"/>
      <c r="C219" s="77"/>
      <c r="D219" s="77"/>
      <c r="E219" s="77"/>
      <c r="F219" s="77"/>
      <c r="G219" s="77"/>
      <c r="I219" s="81"/>
    </row>
    <row r="220" spans="1:13">
      <c r="A220" s="77"/>
      <c r="B220" s="77"/>
      <c r="C220" s="77"/>
      <c r="D220" s="77"/>
      <c r="E220" s="77"/>
      <c r="F220" s="77"/>
      <c r="G220" s="77"/>
      <c r="I220" s="81"/>
    </row>
    <row r="221" spans="1:13">
      <c r="A221" s="77"/>
      <c r="B221" s="77"/>
      <c r="C221" s="77"/>
      <c r="D221" s="77"/>
      <c r="E221" s="77"/>
      <c r="F221" s="77"/>
      <c r="G221" s="77"/>
      <c r="I221" s="81"/>
    </row>
    <row r="222" spans="1:13">
      <c r="A222" s="77"/>
      <c r="B222" s="77"/>
      <c r="C222" s="77"/>
      <c r="D222" s="77"/>
      <c r="E222" s="77"/>
      <c r="F222" s="77"/>
      <c r="G222" s="77"/>
      <c r="I222" s="81"/>
    </row>
    <row r="223" spans="1:13">
      <c r="A223" s="77"/>
      <c r="B223" s="77"/>
      <c r="C223" s="77"/>
      <c r="D223" s="77"/>
      <c r="E223" s="77"/>
      <c r="F223" s="77"/>
      <c r="G223" s="77"/>
      <c r="I223" s="81"/>
    </row>
    <row r="224" spans="1:13">
      <c r="A224" s="77"/>
      <c r="B224" s="77"/>
      <c r="C224" s="77"/>
      <c r="D224" s="77"/>
      <c r="E224" s="77"/>
      <c r="F224" s="77"/>
      <c r="G224" s="77"/>
      <c r="I224" s="81"/>
    </row>
    <row r="225" spans="1:13">
      <c r="A225" s="77"/>
      <c r="B225" s="77"/>
      <c r="C225" s="77"/>
      <c r="D225" s="77"/>
      <c r="E225" s="77"/>
      <c r="F225" s="77"/>
      <c r="G225" s="77"/>
      <c r="I225" s="81"/>
    </row>
    <row r="226" spans="1:13" s="45" customFormat="1">
      <c r="A226" s="77"/>
      <c r="B226" s="77"/>
      <c r="C226" s="77"/>
      <c r="D226" s="77"/>
      <c r="E226" s="77"/>
      <c r="F226" s="77"/>
      <c r="G226" s="77"/>
      <c r="I226" s="81"/>
      <c r="J226" s="46"/>
      <c r="K226" s="46"/>
      <c r="L226" s="46"/>
      <c r="M226" s="46"/>
    </row>
    <row r="227" spans="1:13" s="45" customFormat="1">
      <c r="A227" s="77"/>
      <c r="B227" s="77"/>
      <c r="C227" s="77"/>
      <c r="D227" s="77"/>
      <c r="E227" s="77"/>
      <c r="F227" s="77"/>
      <c r="G227" s="77"/>
      <c r="I227" s="81"/>
      <c r="J227" s="46"/>
      <c r="K227" s="46"/>
      <c r="L227" s="46"/>
      <c r="M227" s="46"/>
    </row>
    <row r="228" spans="1:13" s="45" customFormat="1">
      <c r="A228" s="77"/>
      <c r="B228" s="77"/>
      <c r="C228" s="77"/>
      <c r="D228" s="77"/>
      <c r="E228" s="77"/>
      <c r="F228" s="77"/>
      <c r="G228" s="77"/>
      <c r="I228" s="81"/>
      <c r="J228" s="46"/>
      <c r="K228" s="46"/>
      <c r="L228" s="46"/>
      <c r="M228" s="46"/>
    </row>
    <row r="229" spans="1:13" s="45" customFormat="1">
      <c r="A229" s="77"/>
      <c r="B229" s="77"/>
      <c r="C229" s="77"/>
      <c r="D229" s="77"/>
      <c r="E229" s="77"/>
      <c r="F229" s="77"/>
      <c r="G229" s="77"/>
      <c r="I229" s="81"/>
      <c r="J229" s="46"/>
      <c r="K229" s="46"/>
      <c r="L229" s="46"/>
      <c r="M229" s="46"/>
    </row>
    <row r="230" spans="1:13" s="45" customFormat="1">
      <c r="A230" s="77"/>
      <c r="B230" s="77"/>
      <c r="C230" s="77"/>
      <c r="D230" s="77"/>
      <c r="E230" s="77"/>
      <c r="F230" s="77"/>
      <c r="G230" s="77"/>
      <c r="I230" s="81"/>
      <c r="J230" s="46"/>
      <c r="K230" s="46"/>
      <c r="L230" s="46"/>
      <c r="M230" s="46"/>
    </row>
    <row r="231" spans="1:13" s="45" customFormat="1">
      <c r="A231" s="77"/>
      <c r="B231" s="77"/>
      <c r="C231" s="77"/>
      <c r="D231" s="77"/>
      <c r="E231" s="77"/>
      <c r="F231" s="77"/>
      <c r="G231" s="77"/>
      <c r="I231" s="81"/>
      <c r="J231" s="46"/>
      <c r="K231" s="46"/>
      <c r="L231" s="46"/>
      <c r="M231" s="46"/>
    </row>
    <row r="232" spans="1:13" s="45" customFormat="1">
      <c r="A232" s="77"/>
      <c r="B232" s="77"/>
      <c r="C232" s="77"/>
      <c r="D232" s="77"/>
      <c r="E232" s="77"/>
      <c r="F232" s="77"/>
      <c r="G232" s="77"/>
      <c r="I232" s="81"/>
      <c r="J232" s="46"/>
      <c r="K232" s="46"/>
      <c r="L232" s="46"/>
      <c r="M232" s="46"/>
    </row>
    <row r="233" spans="1:13" s="45" customFormat="1">
      <c r="A233" s="77"/>
      <c r="B233" s="77"/>
      <c r="C233" s="77"/>
      <c r="D233" s="77"/>
      <c r="E233" s="77"/>
      <c r="F233" s="77"/>
      <c r="G233" s="77"/>
      <c r="I233" s="81"/>
      <c r="J233" s="46"/>
      <c r="K233" s="46"/>
      <c r="L233" s="46"/>
      <c r="M233" s="46"/>
    </row>
    <row r="234" spans="1:13" s="45" customFormat="1">
      <c r="A234" s="77"/>
      <c r="B234" s="77"/>
      <c r="C234" s="77"/>
      <c r="D234" s="77"/>
      <c r="E234" s="77"/>
      <c r="F234" s="77"/>
      <c r="G234" s="77"/>
      <c r="I234" s="81"/>
      <c r="J234" s="46"/>
      <c r="K234" s="46"/>
      <c r="L234" s="46"/>
      <c r="M234" s="46"/>
    </row>
    <row r="235" spans="1:13" s="45" customFormat="1">
      <c r="A235" s="77"/>
      <c r="B235" s="77"/>
      <c r="C235" s="77"/>
      <c r="D235" s="77"/>
      <c r="E235" s="77"/>
      <c r="F235" s="77"/>
      <c r="G235" s="77"/>
      <c r="I235" s="81"/>
      <c r="J235" s="46"/>
      <c r="K235" s="46"/>
      <c r="L235" s="46"/>
      <c r="M235" s="46"/>
    </row>
    <row r="236" spans="1:13" s="45" customFormat="1">
      <c r="A236" s="77"/>
      <c r="B236" s="77"/>
      <c r="C236" s="77"/>
      <c r="D236" s="77"/>
      <c r="E236" s="77"/>
      <c r="F236" s="77"/>
      <c r="G236" s="77"/>
      <c r="I236" s="81"/>
      <c r="J236" s="46"/>
      <c r="K236" s="46"/>
      <c r="L236" s="46"/>
      <c r="M236" s="46"/>
    </row>
    <row r="237" spans="1:13" s="45" customFormat="1">
      <c r="A237" s="77"/>
      <c r="B237" s="77"/>
      <c r="C237" s="77"/>
      <c r="D237" s="77"/>
      <c r="E237" s="77"/>
      <c r="F237" s="77"/>
      <c r="G237" s="77"/>
      <c r="I237" s="81"/>
      <c r="J237" s="46"/>
      <c r="K237" s="46"/>
      <c r="L237" s="46"/>
      <c r="M237" s="46"/>
    </row>
    <row r="238" spans="1:13" s="45" customFormat="1">
      <c r="A238" s="77"/>
      <c r="B238" s="77"/>
      <c r="C238" s="77"/>
      <c r="D238" s="77"/>
      <c r="E238" s="77"/>
      <c r="F238" s="77"/>
      <c r="G238" s="77"/>
      <c r="I238" s="81"/>
      <c r="J238" s="46"/>
      <c r="K238" s="46"/>
      <c r="L238" s="46"/>
      <c r="M238" s="46"/>
    </row>
    <row r="239" spans="1:13" s="45" customFormat="1">
      <c r="A239" s="77"/>
      <c r="B239" s="77"/>
      <c r="C239" s="77"/>
      <c r="D239" s="77"/>
      <c r="E239" s="77"/>
      <c r="F239" s="77"/>
      <c r="G239" s="77"/>
      <c r="I239" s="81"/>
      <c r="J239" s="46"/>
      <c r="K239" s="46"/>
      <c r="L239" s="46"/>
      <c r="M239" s="46"/>
    </row>
    <row r="240" spans="1:13" s="45" customFormat="1">
      <c r="A240" s="77"/>
      <c r="B240" s="77"/>
      <c r="C240" s="77"/>
      <c r="D240" s="77"/>
      <c r="E240" s="77"/>
      <c r="F240" s="77"/>
      <c r="G240" s="77"/>
      <c r="I240" s="81"/>
      <c r="J240" s="46"/>
      <c r="K240" s="46"/>
      <c r="L240" s="46"/>
      <c r="M240" s="46"/>
    </row>
    <row r="241" spans="1:13" s="45" customFormat="1">
      <c r="A241" s="77"/>
      <c r="B241" s="77"/>
      <c r="C241" s="77"/>
      <c r="D241" s="77"/>
      <c r="E241" s="77"/>
      <c r="F241" s="77"/>
      <c r="G241" s="77"/>
      <c r="I241" s="81"/>
      <c r="J241" s="46"/>
      <c r="K241" s="46"/>
      <c r="L241" s="46"/>
      <c r="M241" s="46"/>
    </row>
    <row r="242" spans="1:13" s="45" customFormat="1">
      <c r="A242" s="77"/>
      <c r="B242" s="77"/>
      <c r="C242" s="77"/>
      <c r="D242" s="77"/>
      <c r="E242" s="77"/>
      <c r="F242" s="77"/>
      <c r="G242" s="77"/>
      <c r="I242" s="81"/>
      <c r="J242" s="46"/>
      <c r="K242" s="46"/>
      <c r="L242" s="46"/>
      <c r="M242" s="46"/>
    </row>
    <row r="243" spans="1:13" s="45" customFormat="1">
      <c r="A243" s="77"/>
      <c r="B243" s="77"/>
      <c r="C243" s="77"/>
      <c r="D243" s="77"/>
      <c r="E243" s="77"/>
      <c r="F243" s="77"/>
      <c r="G243" s="77"/>
      <c r="I243" s="81"/>
      <c r="J243" s="46"/>
      <c r="K243" s="46"/>
      <c r="L243" s="46"/>
      <c r="M243" s="46"/>
    </row>
    <row r="244" spans="1:13" s="45" customFormat="1">
      <c r="A244" s="77"/>
      <c r="B244" s="77"/>
      <c r="C244" s="77"/>
      <c r="D244" s="77"/>
      <c r="E244" s="77"/>
      <c r="F244" s="77"/>
      <c r="G244" s="77"/>
      <c r="I244" s="81"/>
      <c r="J244" s="46"/>
      <c r="K244" s="46"/>
      <c r="L244" s="46"/>
      <c r="M244" s="46"/>
    </row>
    <row r="245" spans="1:13" s="45" customFormat="1">
      <c r="A245" s="77"/>
      <c r="B245" s="77"/>
      <c r="C245" s="77"/>
      <c r="D245" s="77"/>
      <c r="E245" s="77"/>
      <c r="F245" s="77"/>
      <c r="G245" s="77"/>
      <c r="I245" s="81"/>
      <c r="J245" s="46"/>
      <c r="K245" s="46"/>
      <c r="L245" s="46"/>
      <c r="M245" s="46"/>
    </row>
    <row r="246" spans="1:13" s="45" customFormat="1">
      <c r="A246" s="77"/>
      <c r="B246" s="77"/>
      <c r="C246" s="77"/>
      <c r="D246" s="77"/>
      <c r="E246" s="77"/>
      <c r="F246" s="77"/>
      <c r="G246" s="77"/>
      <c r="I246" s="81"/>
      <c r="J246" s="46"/>
      <c r="K246" s="46"/>
      <c r="L246" s="46"/>
      <c r="M246" s="46"/>
    </row>
    <row r="247" spans="1:13" s="45" customFormat="1">
      <c r="A247" s="77"/>
      <c r="B247" s="77"/>
      <c r="C247" s="77"/>
      <c r="D247" s="77"/>
      <c r="E247" s="77"/>
      <c r="F247" s="77"/>
      <c r="G247" s="77"/>
      <c r="I247" s="81"/>
      <c r="J247" s="46"/>
      <c r="K247" s="46"/>
      <c r="L247" s="46"/>
      <c r="M247" s="46"/>
    </row>
    <row r="248" spans="1:13" s="45" customFormat="1">
      <c r="A248" s="77"/>
      <c r="B248" s="77"/>
      <c r="C248" s="77"/>
      <c r="D248" s="77"/>
      <c r="E248" s="77"/>
      <c r="F248" s="77"/>
      <c r="G248" s="77"/>
      <c r="I248" s="81"/>
      <c r="J248" s="46"/>
      <c r="K248" s="46"/>
      <c r="L248" s="46"/>
      <c r="M248" s="46"/>
    </row>
    <row r="249" spans="1:13" s="45" customFormat="1">
      <c r="A249" s="77"/>
      <c r="B249" s="77"/>
      <c r="C249" s="77"/>
      <c r="D249" s="77"/>
      <c r="E249" s="77"/>
      <c r="F249" s="77"/>
      <c r="G249" s="77"/>
      <c r="I249" s="81"/>
      <c r="J249" s="46"/>
      <c r="K249" s="46"/>
      <c r="L249" s="46"/>
      <c r="M249" s="46"/>
    </row>
    <row r="250" spans="1:13" s="45" customFormat="1">
      <c r="A250" s="77"/>
      <c r="B250" s="77"/>
      <c r="C250" s="77"/>
      <c r="D250" s="77"/>
      <c r="E250" s="77"/>
      <c r="F250" s="77"/>
      <c r="G250" s="77"/>
      <c r="I250" s="81"/>
      <c r="J250" s="46"/>
      <c r="K250" s="46"/>
      <c r="L250" s="46"/>
      <c r="M250" s="46"/>
    </row>
    <row r="251" spans="1:13" s="45" customFormat="1">
      <c r="A251" s="77"/>
      <c r="B251" s="77"/>
      <c r="C251" s="77"/>
      <c r="D251" s="77"/>
      <c r="E251" s="77"/>
      <c r="F251" s="77"/>
      <c r="G251" s="77"/>
      <c r="I251" s="81"/>
      <c r="J251" s="46"/>
      <c r="K251" s="46"/>
      <c r="L251" s="46"/>
      <c r="M251" s="46"/>
    </row>
    <row r="252" spans="1:13" s="45" customFormat="1">
      <c r="A252" s="77"/>
      <c r="B252" s="77"/>
      <c r="C252" s="77"/>
      <c r="D252" s="77"/>
      <c r="E252" s="77"/>
      <c r="F252" s="77"/>
      <c r="G252" s="77"/>
      <c r="I252" s="81"/>
      <c r="J252" s="46"/>
      <c r="K252" s="46"/>
      <c r="L252" s="46"/>
      <c r="M252" s="46"/>
    </row>
    <row r="253" spans="1:13" s="45" customFormat="1">
      <c r="A253" s="77"/>
      <c r="B253" s="77"/>
      <c r="C253" s="77"/>
      <c r="D253" s="77"/>
      <c r="E253" s="77"/>
      <c r="F253" s="77"/>
      <c r="G253" s="77"/>
      <c r="I253" s="81"/>
      <c r="J253" s="46"/>
      <c r="K253" s="46"/>
      <c r="L253" s="46"/>
      <c r="M253" s="46"/>
    </row>
    <row r="254" spans="1:13" s="45" customFormat="1">
      <c r="A254" s="77"/>
      <c r="B254" s="77"/>
      <c r="C254" s="77"/>
      <c r="D254" s="77"/>
      <c r="E254" s="77"/>
      <c r="F254" s="77"/>
      <c r="G254" s="77"/>
      <c r="I254" s="81"/>
      <c r="J254" s="46"/>
      <c r="K254" s="46"/>
      <c r="L254" s="46"/>
      <c r="M254" s="46"/>
    </row>
    <row r="255" spans="1:13" s="45" customFormat="1">
      <c r="A255" s="77"/>
      <c r="B255" s="77"/>
      <c r="C255" s="77"/>
      <c r="D255" s="77"/>
      <c r="E255" s="77"/>
      <c r="F255" s="77"/>
      <c r="G255" s="77"/>
      <c r="I255" s="81"/>
      <c r="J255" s="46"/>
      <c r="K255" s="46"/>
      <c r="L255" s="46"/>
      <c r="M255" s="46"/>
    </row>
    <row r="256" spans="1:13" s="45" customFormat="1">
      <c r="A256" s="77"/>
      <c r="B256" s="77"/>
      <c r="C256" s="77"/>
      <c r="D256" s="77"/>
      <c r="E256" s="77"/>
      <c r="F256" s="77"/>
      <c r="G256" s="77"/>
      <c r="I256" s="81"/>
      <c r="J256" s="46"/>
      <c r="K256" s="46"/>
      <c r="L256" s="46"/>
      <c r="M256" s="46"/>
    </row>
    <row r="257" spans="1:13" s="45" customFormat="1">
      <c r="A257" s="77"/>
      <c r="B257" s="77"/>
      <c r="C257" s="77"/>
      <c r="D257" s="77"/>
      <c r="E257" s="77"/>
      <c r="F257" s="77"/>
      <c r="G257" s="77"/>
      <c r="I257" s="81"/>
      <c r="J257" s="46"/>
      <c r="K257" s="46"/>
      <c r="L257" s="46"/>
      <c r="M257" s="46"/>
    </row>
    <row r="258" spans="1:13" s="45" customFormat="1">
      <c r="A258" s="77"/>
      <c r="B258" s="77"/>
      <c r="C258" s="77"/>
      <c r="D258" s="77"/>
      <c r="E258" s="77"/>
      <c r="F258" s="77"/>
      <c r="G258" s="77"/>
      <c r="I258" s="81"/>
      <c r="J258" s="46"/>
      <c r="K258" s="46"/>
      <c r="L258" s="46"/>
      <c r="M258" s="46"/>
    </row>
    <row r="259" spans="1:13" s="45" customFormat="1">
      <c r="A259" s="77"/>
      <c r="B259" s="77"/>
      <c r="C259" s="77"/>
      <c r="D259" s="77"/>
      <c r="E259" s="77"/>
      <c r="F259" s="77"/>
      <c r="G259" s="77"/>
      <c r="I259" s="81"/>
      <c r="J259" s="46"/>
      <c r="K259" s="46"/>
      <c r="L259" s="46"/>
      <c r="M259" s="46"/>
    </row>
    <row r="260" spans="1:13" s="45" customFormat="1">
      <c r="A260" s="77"/>
      <c r="B260" s="77"/>
      <c r="C260" s="77"/>
      <c r="D260" s="77"/>
      <c r="E260" s="77"/>
      <c r="F260" s="77"/>
      <c r="G260" s="77"/>
      <c r="I260" s="81"/>
      <c r="J260" s="46"/>
      <c r="K260" s="46"/>
      <c r="L260" s="46"/>
      <c r="M260" s="46"/>
    </row>
    <row r="261" spans="1:13" s="45" customFormat="1">
      <c r="A261" s="77"/>
      <c r="B261" s="77"/>
      <c r="C261" s="77"/>
      <c r="D261" s="77"/>
      <c r="E261" s="77"/>
      <c r="F261" s="77"/>
      <c r="G261" s="77"/>
      <c r="I261" s="81"/>
      <c r="J261" s="46"/>
      <c r="K261" s="46"/>
      <c r="L261" s="46"/>
      <c r="M261" s="46"/>
    </row>
    <row r="262" spans="1:13" s="45" customFormat="1">
      <c r="A262" s="77"/>
      <c r="B262" s="77"/>
      <c r="C262" s="77"/>
      <c r="D262" s="77"/>
      <c r="E262" s="77"/>
      <c r="F262" s="77"/>
      <c r="G262" s="77"/>
      <c r="I262" s="81"/>
      <c r="J262" s="46"/>
      <c r="K262" s="46"/>
      <c r="L262" s="46"/>
      <c r="M262" s="46"/>
    </row>
    <row r="263" spans="1:13" s="45" customFormat="1">
      <c r="A263" s="77"/>
      <c r="B263" s="77"/>
      <c r="C263" s="77"/>
      <c r="D263" s="77"/>
      <c r="E263" s="77"/>
      <c r="F263" s="77"/>
      <c r="G263" s="77"/>
      <c r="I263" s="81"/>
      <c r="J263" s="46"/>
      <c r="K263" s="46"/>
      <c r="L263" s="46"/>
      <c r="M263" s="46"/>
    </row>
    <row r="264" spans="1:13" s="45" customFormat="1">
      <c r="A264" s="77"/>
      <c r="B264" s="77"/>
      <c r="C264" s="77"/>
      <c r="D264" s="77"/>
      <c r="E264" s="77"/>
      <c r="F264" s="77"/>
      <c r="G264" s="77"/>
      <c r="I264" s="81"/>
      <c r="J264" s="46"/>
      <c r="K264" s="46"/>
      <c r="L264" s="46"/>
      <c r="M264" s="46"/>
    </row>
    <row r="265" spans="1:13" s="45" customFormat="1">
      <c r="A265" s="77"/>
      <c r="B265" s="77"/>
      <c r="C265" s="77"/>
      <c r="D265" s="77"/>
      <c r="E265" s="77"/>
      <c r="F265" s="77"/>
      <c r="G265" s="77"/>
      <c r="I265" s="81"/>
      <c r="J265" s="46"/>
      <c r="K265" s="46"/>
      <c r="L265" s="46"/>
      <c r="M265" s="46"/>
    </row>
    <row r="266" spans="1:13" s="45" customFormat="1">
      <c r="A266" s="77"/>
      <c r="B266" s="77"/>
      <c r="C266" s="77"/>
      <c r="D266" s="77"/>
      <c r="E266" s="77"/>
      <c r="F266" s="77"/>
      <c r="G266" s="77"/>
      <c r="I266" s="81"/>
      <c r="J266" s="46"/>
      <c r="K266" s="46"/>
      <c r="L266" s="46"/>
      <c r="M266" s="46"/>
    </row>
    <row r="267" spans="1:13" s="45" customFormat="1">
      <c r="A267" s="77"/>
      <c r="B267" s="77"/>
      <c r="C267" s="77"/>
      <c r="D267" s="77"/>
      <c r="E267" s="77"/>
      <c r="F267" s="77"/>
      <c r="G267" s="77"/>
      <c r="I267" s="81"/>
      <c r="J267" s="46"/>
      <c r="K267" s="46"/>
      <c r="L267" s="46"/>
      <c r="M267" s="46"/>
    </row>
    <row r="268" spans="1:13" s="45" customFormat="1">
      <c r="A268" s="77"/>
      <c r="B268" s="77"/>
      <c r="C268" s="77"/>
      <c r="D268" s="77"/>
      <c r="E268" s="77"/>
      <c r="F268" s="77"/>
      <c r="G268" s="77"/>
      <c r="I268" s="81"/>
      <c r="J268" s="46"/>
      <c r="K268" s="46"/>
      <c r="L268" s="46"/>
      <c r="M268" s="46"/>
    </row>
    <row r="269" spans="1:13" s="45" customFormat="1">
      <c r="A269" s="77"/>
      <c r="B269" s="77"/>
      <c r="C269" s="77"/>
      <c r="D269" s="77"/>
      <c r="E269" s="77"/>
      <c r="F269" s="77"/>
      <c r="G269" s="77"/>
      <c r="I269" s="81"/>
      <c r="J269" s="46"/>
      <c r="K269" s="46"/>
      <c r="L269" s="46"/>
      <c r="M269" s="46"/>
    </row>
    <row r="270" spans="1:13" s="45" customFormat="1">
      <c r="A270" s="77"/>
      <c r="B270" s="77"/>
      <c r="C270" s="77"/>
      <c r="D270" s="77"/>
      <c r="E270" s="77"/>
      <c r="F270" s="77"/>
      <c r="G270" s="77"/>
      <c r="I270" s="81"/>
      <c r="J270" s="46"/>
      <c r="K270" s="46"/>
      <c r="L270" s="46"/>
      <c r="M270" s="46"/>
    </row>
    <row r="271" spans="1:13" s="45" customFormat="1">
      <c r="A271" s="77"/>
      <c r="B271" s="77"/>
      <c r="C271" s="77"/>
      <c r="D271" s="77"/>
      <c r="E271" s="77"/>
      <c r="F271" s="77"/>
      <c r="G271" s="77"/>
      <c r="I271" s="81"/>
      <c r="J271" s="46"/>
      <c r="K271" s="46"/>
      <c r="L271" s="46"/>
      <c r="M271" s="46"/>
    </row>
    <row r="272" spans="1:13" s="45" customFormat="1">
      <c r="A272" s="77"/>
      <c r="B272" s="77"/>
      <c r="C272" s="77"/>
      <c r="D272" s="77"/>
      <c r="E272" s="77"/>
      <c r="F272" s="77"/>
      <c r="G272" s="77"/>
      <c r="I272" s="81"/>
      <c r="J272" s="46"/>
      <c r="K272" s="46"/>
      <c r="L272" s="46"/>
      <c r="M272" s="46"/>
    </row>
    <row r="273" spans="1:13" s="45" customFormat="1">
      <c r="A273" s="77"/>
      <c r="B273" s="77"/>
      <c r="C273" s="77"/>
      <c r="D273" s="77"/>
      <c r="E273" s="77"/>
      <c r="F273" s="77"/>
      <c r="G273" s="77"/>
      <c r="I273" s="81"/>
      <c r="J273" s="46"/>
      <c r="K273" s="46"/>
      <c r="L273" s="46"/>
      <c r="M273" s="46"/>
    </row>
    <row r="274" spans="1:13" s="45" customFormat="1">
      <c r="A274" s="77"/>
      <c r="B274" s="77"/>
      <c r="C274" s="77"/>
      <c r="D274" s="77"/>
      <c r="E274" s="77"/>
      <c r="F274" s="77"/>
      <c r="G274" s="77"/>
      <c r="I274" s="81"/>
      <c r="J274" s="46"/>
      <c r="K274" s="46"/>
      <c r="L274" s="46"/>
      <c r="M274" s="46"/>
    </row>
    <row r="275" spans="1:13" s="45" customFormat="1">
      <c r="A275" s="77"/>
      <c r="B275" s="77"/>
      <c r="C275" s="77"/>
      <c r="D275" s="77"/>
      <c r="E275" s="77"/>
      <c r="F275" s="77"/>
      <c r="G275" s="77"/>
      <c r="I275" s="81"/>
      <c r="J275" s="46"/>
      <c r="K275" s="46"/>
      <c r="L275" s="46"/>
      <c r="M275" s="46"/>
    </row>
    <row r="276" spans="1:13" s="45" customFormat="1">
      <c r="A276" s="77"/>
      <c r="B276" s="77"/>
      <c r="C276" s="77"/>
      <c r="D276" s="77"/>
      <c r="E276" s="77"/>
      <c r="F276" s="77"/>
      <c r="G276" s="77"/>
      <c r="I276" s="81"/>
      <c r="J276" s="46"/>
      <c r="K276" s="46"/>
      <c r="L276" s="46"/>
      <c r="M276" s="46"/>
    </row>
    <row r="277" spans="1:13" s="45" customFormat="1">
      <c r="A277" s="77"/>
      <c r="B277" s="77"/>
      <c r="C277" s="77"/>
      <c r="D277" s="77"/>
      <c r="E277" s="77"/>
      <c r="F277" s="77"/>
      <c r="G277" s="77"/>
      <c r="I277" s="81"/>
      <c r="J277" s="46"/>
      <c r="K277" s="46"/>
      <c r="L277" s="46"/>
      <c r="M277" s="46"/>
    </row>
    <row r="278" spans="1:13" s="45" customFormat="1">
      <c r="A278" s="77"/>
      <c r="B278" s="77"/>
      <c r="C278" s="77"/>
      <c r="D278" s="77"/>
      <c r="E278" s="77"/>
      <c r="F278" s="77"/>
      <c r="G278" s="77"/>
      <c r="I278" s="81"/>
      <c r="J278" s="46"/>
      <c r="K278" s="46"/>
      <c r="L278" s="46"/>
      <c r="M278" s="46"/>
    </row>
    <row r="279" spans="1:13" s="45" customFormat="1">
      <c r="A279" s="77"/>
      <c r="B279" s="77"/>
      <c r="C279" s="77"/>
      <c r="D279" s="77"/>
      <c r="E279" s="77"/>
      <c r="F279" s="77"/>
      <c r="G279" s="77"/>
      <c r="I279" s="81"/>
      <c r="J279" s="46"/>
      <c r="K279" s="46"/>
      <c r="L279" s="46"/>
      <c r="M279" s="46"/>
    </row>
    <row r="280" spans="1:13" s="45" customFormat="1">
      <c r="A280" s="77"/>
      <c r="B280" s="77"/>
      <c r="C280" s="77"/>
      <c r="D280" s="77"/>
      <c r="E280" s="77"/>
      <c r="F280" s="77"/>
      <c r="G280" s="77"/>
      <c r="I280" s="81"/>
      <c r="J280" s="46"/>
      <c r="K280" s="46"/>
      <c r="L280" s="46"/>
      <c r="M280" s="46"/>
    </row>
    <row r="281" spans="1:13" s="45" customFormat="1">
      <c r="A281" s="77"/>
      <c r="B281" s="77"/>
      <c r="C281" s="77"/>
      <c r="D281" s="77"/>
      <c r="E281" s="77"/>
      <c r="F281" s="77"/>
      <c r="G281" s="77"/>
      <c r="I281" s="81"/>
      <c r="J281" s="46"/>
      <c r="K281" s="46"/>
      <c r="L281" s="46"/>
      <c r="M281" s="46"/>
    </row>
    <row r="282" spans="1:13" s="45" customFormat="1">
      <c r="A282" s="77"/>
      <c r="B282" s="77"/>
      <c r="C282" s="77"/>
      <c r="D282" s="77"/>
      <c r="E282" s="77"/>
      <c r="F282" s="77"/>
      <c r="G282" s="77"/>
      <c r="I282" s="81"/>
      <c r="J282" s="46"/>
      <c r="K282" s="46"/>
      <c r="L282" s="46"/>
      <c r="M282" s="46"/>
    </row>
    <row r="283" spans="1:13" s="45" customFormat="1">
      <c r="A283" s="77"/>
      <c r="B283" s="77"/>
      <c r="C283" s="77"/>
      <c r="D283" s="77"/>
      <c r="E283" s="77"/>
      <c r="F283" s="77"/>
      <c r="G283" s="77"/>
      <c r="I283" s="81"/>
      <c r="J283" s="46"/>
      <c r="K283" s="46"/>
      <c r="L283" s="46"/>
      <c r="M283" s="46"/>
    </row>
    <row r="284" spans="1:13" s="45" customFormat="1">
      <c r="A284" s="77"/>
      <c r="B284" s="77"/>
      <c r="C284" s="77"/>
      <c r="D284" s="77"/>
      <c r="E284" s="77"/>
      <c r="F284" s="77"/>
      <c r="G284" s="77"/>
      <c r="I284" s="81"/>
      <c r="J284" s="46"/>
      <c r="K284" s="46"/>
      <c r="L284" s="46"/>
      <c r="M284" s="46"/>
    </row>
    <row r="285" spans="1:13" s="45" customFormat="1">
      <c r="A285" s="77"/>
      <c r="B285" s="77"/>
      <c r="C285" s="77"/>
      <c r="D285" s="77"/>
      <c r="E285" s="77"/>
      <c r="F285" s="77"/>
      <c r="G285" s="77"/>
      <c r="I285" s="81"/>
      <c r="J285" s="46"/>
      <c r="K285" s="46"/>
      <c r="L285" s="46"/>
      <c r="M285" s="46"/>
    </row>
    <row r="286" spans="1:13" s="45" customFormat="1">
      <c r="A286" s="77"/>
      <c r="B286" s="77"/>
      <c r="C286" s="77"/>
      <c r="D286" s="77"/>
      <c r="E286" s="77"/>
      <c r="F286" s="77"/>
      <c r="G286" s="77"/>
      <c r="I286" s="81"/>
      <c r="J286" s="46"/>
      <c r="K286" s="46"/>
      <c r="L286" s="46"/>
      <c r="M286" s="46"/>
    </row>
    <row r="287" spans="1:13" s="45" customFormat="1">
      <c r="A287" s="77"/>
      <c r="B287" s="77"/>
      <c r="C287" s="77"/>
      <c r="D287" s="77"/>
      <c r="E287" s="77"/>
      <c r="F287" s="77"/>
      <c r="G287" s="77"/>
      <c r="I287" s="81"/>
      <c r="J287" s="46"/>
      <c r="K287" s="46"/>
      <c r="L287" s="46"/>
      <c r="M287" s="46"/>
    </row>
    <row r="288" spans="1:13" s="45" customFormat="1">
      <c r="A288" s="77"/>
      <c r="B288" s="77"/>
      <c r="C288" s="77"/>
      <c r="D288" s="77"/>
      <c r="E288" s="77"/>
      <c r="F288" s="77"/>
      <c r="G288" s="77"/>
      <c r="I288" s="81"/>
      <c r="J288" s="46"/>
      <c r="K288" s="46"/>
      <c r="L288" s="46"/>
      <c r="M288" s="46"/>
    </row>
    <row r="289" spans="1:13" s="45" customFormat="1">
      <c r="A289" s="77"/>
      <c r="B289" s="77"/>
      <c r="C289" s="77"/>
      <c r="D289" s="77"/>
      <c r="E289" s="77"/>
      <c r="F289" s="77"/>
      <c r="G289" s="77"/>
      <c r="I289" s="81"/>
      <c r="J289" s="46"/>
      <c r="K289" s="46"/>
      <c r="L289" s="46"/>
      <c r="M289" s="46"/>
    </row>
    <row r="290" spans="1:13" s="45" customFormat="1">
      <c r="A290" s="77"/>
      <c r="B290" s="77"/>
      <c r="C290" s="77"/>
      <c r="D290" s="77"/>
      <c r="E290" s="77"/>
      <c r="F290" s="77"/>
      <c r="G290" s="77"/>
      <c r="I290" s="81"/>
      <c r="J290" s="46"/>
      <c r="K290" s="46"/>
      <c r="L290" s="46"/>
      <c r="M290" s="46"/>
    </row>
    <row r="291" spans="1:13" s="45" customFormat="1">
      <c r="A291" s="77"/>
      <c r="B291" s="77"/>
      <c r="C291" s="77"/>
      <c r="D291" s="77"/>
      <c r="E291" s="77"/>
      <c r="F291" s="77"/>
      <c r="G291" s="77"/>
      <c r="I291" s="81"/>
      <c r="J291" s="46"/>
      <c r="K291" s="46"/>
      <c r="L291" s="46"/>
      <c r="M291" s="46"/>
    </row>
    <row r="292" spans="1:13" s="45" customFormat="1">
      <c r="A292" s="77"/>
      <c r="B292" s="77"/>
      <c r="C292" s="77"/>
      <c r="D292" s="77"/>
      <c r="E292" s="77"/>
      <c r="F292" s="77"/>
      <c r="G292" s="77"/>
      <c r="I292" s="81"/>
      <c r="J292" s="46"/>
      <c r="K292" s="46"/>
      <c r="L292" s="46"/>
      <c r="M292" s="46"/>
    </row>
    <row r="293" spans="1:13" s="45" customFormat="1">
      <c r="A293" s="77"/>
      <c r="B293" s="77"/>
      <c r="C293" s="77"/>
      <c r="D293" s="77"/>
      <c r="E293" s="77"/>
      <c r="F293" s="77"/>
      <c r="G293" s="77"/>
      <c r="I293" s="81"/>
      <c r="J293" s="46"/>
      <c r="K293" s="46"/>
      <c r="L293" s="46"/>
      <c r="M293" s="46"/>
    </row>
    <row r="294" spans="1:13" s="45" customFormat="1">
      <c r="A294" s="77"/>
      <c r="B294" s="77"/>
      <c r="C294" s="77"/>
      <c r="D294" s="77"/>
      <c r="E294" s="77"/>
      <c r="F294" s="77"/>
      <c r="G294" s="77"/>
      <c r="I294" s="81"/>
      <c r="J294" s="46"/>
      <c r="K294" s="46"/>
      <c r="L294" s="46"/>
      <c r="M294" s="46"/>
    </row>
    <row r="295" spans="1:13" s="45" customFormat="1">
      <c r="A295" s="77"/>
      <c r="B295" s="77"/>
      <c r="C295" s="77"/>
      <c r="D295" s="77"/>
      <c r="E295" s="77"/>
      <c r="F295" s="77"/>
      <c r="G295" s="77"/>
      <c r="I295" s="81"/>
      <c r="J295" s="46"/>
      <c r="K295" s="46"/>
      <c r="L295" s="46"/>
      <c r="M295" s="46"/>
    </row>
    <row r="296" spans="1:13" s="45" customFormat="1">
      <c r="A296" s="77"/>
      <c r="B296" s="77"/>
      <c r="C296" s="77"/>
      <c r="D296" s="77"/>
      <c r="E296" s="77"/>
      <c r="F296" s="77"/>
      <c r="G296" s="77"/>
      <c r="I296" s="81"/>
      <c r="J296" s="46"/>
      <c r="K296" s="46"/>
      <c r="L296" s="46"/>
      <c r="M296" s="46"/>
    </row>
    <row r="297" spans="1:13" s="45" customFormat="1">
      <c r="A297" s="77"/>
      <c r="B297" s="77"/>
      <c r="C297" s="77"/>
      <c r="D297" s="77"/>
      <c r="E297" s="77"/>
      <c r="F297" s="77"/>
      <c r="G297" s="77"/>
      <c r="I297" s="81"/>
      <c r="J297" s="46"/>
      <c r="K297" s="46"/>
      <c r="L297" s="46"/>
      <c r="M297" s="46"/>
    </row>
    <row r="298" spans="1:13" s="45" customFormat="1">
      <c r="A298" s="77"/>
      <c r="B298" s="77"/>
      <c r="C298" s="77"/>
      <c r="D298" s="77"/>
      <c r="E298" s="77"/>
      <c r="F298" s="77"/>
      <c r="G298" s="77"/>
      <c r="I298" s="81"/>
      <c r="J298" s="46"/>
      <c r="K298" s="46"/>
      <c r="L298" s="46"/>
      <c r="M298" s="46"/>
    </row>
    <row r="299" spans="1:13" s="45" customFormat="1">
      <c r="A299" s="77"/>
      <c r="B299" s="77"/>
      <c r="C299" s="77"/>
      <c r="D299" s="77"/>
      <c r="E299" s="77"/>
      <c r="F299" s="77"/>
      <c r="G299" s="77"/>
      <c r="I299" s="81"/>
      <c r="J299" s="46"/>
      <c r="K299" s="46"/>
      <c r="L299" s="46"/>
      <c r="M299" s="46"/>
    </row>
    <row r="300" spans="1:13" s="45" customFormat="1">
      <c r="A300" s="77"/>
      <c r="B300" s="77"/>
      <c r="C300" s="77"/>
      <c r="D300" s="77"/>
      <c r="E300" s="77"/>
      <c r="F300" s="77"/>
      <c r="G300" s="77"/>
      <c r="I300" s="81"/>
      <c r="J300" s="46"/>
      <c r="K300" s="46"/>
      <c r="L300" s="46"/>
      <c r="M300" s="46"/>
    </row>
    <row r="301" spans="1:13" s="45" customFormat="1">
      <c r="A301" s="77"/>
      <c r="B301" s="77"/>
      <c r="C301" s="77"/>
      <c r="D301" s="77"/>
      <c r="E301" s="77"/>
      <c r="F301" s="77"/>
      <c r="G301" s="77"/>
      <c r="I301" s="81"/>
      <c r="J301" s="46"/>
      <c r="K301" s="46"/>
      <c r="L301" s="46"/>
      <c r="M301" s="46"/>
    </row>
    <row r="302" spans="1:13" s="45" customFormat="1">
      <c r="A302" s="77"/>
      <c r="B302" s="77"/>
      <c r="C302" s="77"/>
      <c r="D302" s="77"/>
      <c r="E302" s="77"/>
      <c r="F302" s="77"/>
      <c r="G302" s="77"/>
      <c r="I302" s="81"/>
      <c r="J302" s="46"/>
      <c r="K302" s="46"/>
      <c r="L302" s="46"/>
      <c r="M302" s="46"/>
    </row>
    <row r="303" spans="1:13" s="45" customFormat="1">
      <c r="A303" s="77"/>
      <c r="B303" s="77"/>
      <c r="C303" s="77"/>
      <c r="D303" s="77"/>
      <c r="E303" s="77"/>
      <c r="F303" s="77"/>
      <c r="G303" s="77"/>
      <c r="I303" s="81"/>
      <c r="J303" s="46"/>
      <c r="K303" s="46"/>
      <c r="L303" s="46"/>
      <c r="M303" s="46"/>
    </row>
    <row r="304" spans="1:13" s="45" customFormat="1">
      <c r="A304" s="77"/>
      <c r="B304" s="77"/>
      <c r="C304" s="77"/>
      <c r="D304" s="77"/>
      <c r="E304" s="77"/>
      <c r="F304" s="77"/>
      <c r="G304" s="77"/>
      <c r="I304" s="81"/>
      <c r="J304" s="46"/>
      <c r="K304" s="46"/>
      <c r="L304" s="46"/>
      <c r="M304" s="46"/>
    </row>
    <row r="305" spans="1:13" s="45" customFormat="1">
      <c r="A305" s="77"/>
      <c r="B305" s="77"/>
      <c r="C305" s="77"/>
      <c r="D305" s="77"/>
      <c r="E305" s="77"/>
      <c r="F305" s="77"/>
      <c r="G305" s="77"/>
      <c r="I305" s="81"/>
      <c r="J305" s="46"/>
      <c r="K305" s="46"/>
      <c r="L305" s="46"/>
      <c r="M305" s="46"/>
    </row>
    <row r="306" spans="1:13" s="45" customFormat="1">
      <c r="A306" s="77"/>
      <c r="B306" s="77"/>
      <c r="C306" s="77"/>
      <c r="D306" s="77"/>
      <c r="E306" s="77"/>
      <c r="F306" s="77"/>
      <c r="G306" s="77"/>
      <c r="I306" s="81"/>
      <c r="J306" s="46"/>
      <c r="K306" s="46"/>
      <c r="L306" s="46"/>
      <c r="M306" s="46"/>
    </row>
    <row r="307" spans="1:13" s="45" customFormat="1">
      <c r="A307" s="77"/>
      <c r="B307" s="77"/>
      <c r="C307" s="77"/>
      <c r="D307" s="77"/>
      <c r="E307" s="77"/>
      <c r="F307" s="77"/>
      <c r="G307" s="77"/>
      <c r="I307" s="81"/>
      <c r="J307" s="46"/>
      <c r="K307" s="46"/>
      <c r="L307" s="46"/>
      <c r="M307" s="46"/>
    </row>
    <row r="308" spans="1:13" s="45" customFormat="1">
      <c r="A308" s="77"/>
      <c r="B308" s="77"/>
      <c r="C308" s="77"/>
      <c r="D308" s="77"/>
      <c r="E308" s="77"/>
      <c r="F308" s="77"/>
      <c r="G308" s="77"/>
      <c r="I308" s="81"/>
      <c r="J308" s="46"/>
      <c r="K308" s="46"/>
      <c r="L308" s="46"/>
      <c r="M308" s="46"/>
    </row>
    <row r="309" spans="1:13" s="45" customFormat="1">
      <c r="A309" s="77"/>
      <c r="B309" s="77"/>
      <c r="C309" s="77"/>
      <c r="D309" s="77"/>
      <c r="E309" s="77"/>
      <c r="F309" s="77"/>
      <c r="G309" s="77"/>
      <c r="I309" s="81"/>
      <c r="J309" s="46"/>
      <c r="K309" s="46"/>
      <c r="L309" s="46"/>
      <c r="M309" s="46"/>
    </row>
    <row r="310" spans="1:13" s="45" customFormat="1">
      <c r="A310" s="77"/>
      <c r="B310" s="77"/>
      <c r="C310" s="77"/>
      <c r="D310" s="77"/>
      <c r="E310" s="77"/>
      <c r="F310" s="77"/>
      <c r="G310" s="77"/>
      <c r="I310" s="81"/>
      <c r="J310" s="46"/>
      <c r="K310" s="46"/>
      <c r="L310" s="46"/>
      <c r="M310" s="46"/>
    </row>
    <row r="311" spans="1:13" s="45" customFormat="1">
      <c r="A311" s="77"/>
      <c r="B311" s="77"/>
      <c r="C311" s="77"/>
      <c r="D311" s="77"/>
      <c r="E311" s="77"/>
      <c r="F311" s="77"/>
      <c r="G311" s="77"/>
      <c r="I311" s="81"/>
      <c r="J311" s="46"/>
      <c r="K311" s="46"/>
      <c r="L311" s="46"/>
      <c r="M311" s="46"/>
    </row>
    <row r="312" spans="1:13" s="45" customFormat="1">
      <c r="A312" s="77"/>
      <c r="B312" s="77"/>
      <c r="C312" s="77"/>
      <c r="D312" s="77"/>
      <c r="E312" s="77"/>
      <c r="F312" s="77"/>
      <c r="G312" s="77"/>
      <c r="I312" s="81"/>
      <c r="J312" s="46"/>
      <c r="K312" s="46"/>
      <c r="L312" s="46"/>
      <c r="M312" s="46"/>
    </row>
    <row r="313" spans="1:13" s="45" customFormat="1">
      <c r="A313" s="77"/>
      <c r="B313" s="77"/>
      <c r="C313" s="77"/>
      <c r="D313" s="77"/>
      <c r="E313" s="77"/>
      <c r="F313" s="77"/>
      <c r="G313" s="77"/>
      <c r="I313" s="81"/>
      <c r="J313" s="46"/>
      <c r="K313" s="46"/>
      <c r="L313" s="46"/>
      <c r="M313" s="46"/>
    </row>
    <row r="314" spans="1:13" s="45" customFormat="1">
      <c r="A314" s="77"/>
      <c r="B314" s="77"/>
      <c r="C314" s="77"/>
      <c r="D314" s="77"/>
      <c r="E314" s="77"/>
      <c r="F314" s="77"/>
      <c r="G314" s="77"/>
      <c r="I314" s="81"/>
      <c r="J314" s="46"/>
      <c r="K314" s="46"/>
      <c r="L314" s="46"/>
      <c r="M314" s="46"/>
    </row>
    <row r="315" spans="1:13" s="45" customFormat="1">
      <c r="A315" s="77"/>
      <c r="B315" s="77"/>
      <c r="C315" s="77"/>
      <c r="D315" s="77"/>
      <c r="E315" s="77"/>
      <c r="F315" s="77"/>
      <c r="G315" s="77"/>
      <c r="I315" s="81"/>
      <c r="J315" s="46"/>
      <c r="K315" s="46"/>
      <c r="L315" s="46"/>
      <c r="M315" s="46"/>
    </row>
    <row r="316" spans="1:13" s="45" customFormat="1">
      <c r="A316" s="77"/>
      <c r="B316" s="77"/>
      <c r="C316" s="77"/>
      <c r="D316" s="77"/>
      <c r="E316" s="77"/>
      <c r="F316" s="77"/>
      <c r="G316" s="77"/>
      <c r="I316" s="81"/>
      <c r="J316" s="46"/>
      <c r="K316" s="46"/>
      <c r="L316" s="46"/>
      <c r="M316" s="46"/>
    </row>
    <row r="317" spans="1:13" s="45" customFormat="1">
      <c r="A317" s="77"/>
      <c r="B317" s="77"/>
      <c r="C317" s="77"/>
      <c r="D317" s="77"/>
      <c r="E317" s="77"/>
      <c r="F317" s="77"/>
      <c r="G317" s="77"/>
      <c r="I317" s="81"/>
      <c r="J317" s="46"/>
      <c r="K317" s="46"/>
      <c r="L317" s="46"/>
      <c r="M317" s="46"/>
    </row>
    <row r="318" spans="1:13" s="45" customFormat="1">
      <c r="A318" s="77"/>
      <c r="B318" s="77"/>
      <c r="C318" s="77"/>
      <c r="D318" s="77"/>
      <c r="E318" s="77"/>
      <c r="F318" s="77"/>
      <c r="G318" s="77"/>
      <c r="I318" s="81"/>
      <c r="J318" s="46"/>
      <c r="K318" s="46"/>
      <c r="L318" s="46"/>
      <c r="M318" s="46"/>
    </row>
    <row r="319" spans="1:13" s="45" customFormat="1">
      <c r="A319" s="77"/>
      <c r="B319" s="77"/>
      <c r="C319" s="77"/>
      <c r="D319" s="77"/>
      <c r="E319" s="77"/>
      <c r="F319" s="77"/>
      <c r="G319" s="77"/>
      <c r="I319" s="81"/>
      <c r="J319" s="46"/>
      <c r="K319" s="46"/>
      <c r="L319" s="46"/>
      <c r="M319" s="46"/>
    </row>
    <row r="320" spans="1:13" s="45" customFormat="1">
      <c r="A320" s="77"/>
      <c r="B320" s="77"/>
      <c r="C320" s="77"/>
      <c r="D320" s="77"/>
      <c r="E320" s="77"/>
      <c r="F320" s="77"/>
      <c r="G320" s="77"/>
      <c r="I320" s="81"/>
      <c r="J320" s="46"/>
      <c r="K320" s="46"/>
      <c r="L320" s="46"/>
      <c r="M320" s="46"/>
    </row>
    <row r="321" spans="1:13" s="45" customFormat="1">
      <c r="A321" s="77"/>
      <c r="B321" s="77"/>
      <c r="C321" s="77"/>
      <c r="D321" s="77"/>
      <c r="E321" s="77"/>
      <c r="F321" s="77"/>
      <c r="G321" s="77"/>
      <c r="I321" s="81"/>
      <c r="J321" s="46"/>
      <c r="K321" s="46"/>
      <c r="L321" s="46"/>
      <c r="M321" s="46"/>
    </row>
    <row r="322" spans="1:13" s="45" customFormat="1">
      <c r="A322" s="77"/>
      <c r="B322" s="77"/>
      <c r="C322" s="77"/>
      <c r="D322" s="77"/>
      <c r="E322" s="77"/>
      <c r="F322" s="77"/>
      <c r="G322" s="77"/>
      <c r="I322" s="81"/>
      <c r="J322" s="46"/>
      <c r="K322" s="46"/>
      <c r="L322" s="46"/>
      <c r="M322" s="46"/>
    </row>
    <row r="323" spans="1:13" s="45" customFormat="1">
      <c r="A323" s="77"/>
      <c r="B323" s="77"/>
      <c r="C323" s="77"/>
      <c r="D323" s="77"/>
      <c r="E323" s="77"/>
      <c r="F323" s="77"/>
      <c r="G323" s="77"/>
      <c r="I323" s="81"/>
      <c r="J323" s="46"/>
      <c r="K323" s="46"/>
      <c r="L323" s="46"/>
      <c r="M323" s="46"/>
    </row>
    <row r="324" spans="1:13" s="45" customFormat="1">
      <c r="A324" s="77"/>
      <c r="B324" s="77"/>
      <c r="C324" s="77"/>
      <c r="D324" s="77"/>
      <c r="E324" s="77"/>
      <c r="F324" s="77"/>
      <c r="G324" s="77"/>
      <c r="I324" s="81"/>
      <c r="J324" s="46"/>
      <c r="K324" s="46"/>
      <c r="L324" s="46"/>
      <c r="M324" s="46"/>
    </row>
    <row r="325" spans="1:13" s="45" customFormat="1">
      <c r="A325" s="77"/>
      <c r="B325" s="77"/>
      <c r="C325" s="77"/>
      <c r="D325" s="77"/>
      <c r="E325" s="77"/>
      <c r="F325" s="77"/>
      <c r="G325" s="77"/>
      <c r="I325" s="81"/>
      <c r="J325" s="46"/>
      <c r="K325" s="46"/>
      <c r="L325" s="46"/>
      <c r="M325" s="46"/>
    </row>
    <row r="326" spans="1:13" s="45" customFormat="1">
      <c r="A326" s="77"/>
      <c r="B326" s="77"/>
      <c r="C326" s="77"/>
      <c r="D326" s="77"/>
      <c r="E326" s="77"/>
      <c r="F326" s="77"/>
      <c r="G326" s="77"/>
      <c r="I326" s="81"/>
      <c r="J326" s="46"/>
      <c r="K326" s="46"/>
      <c r="L326" s="46"/>
      <c r="M326" s="46"/>
    </row>
    <row r="327" spans="1:13" s="45" customFormat="1">
      <c r="A327" s="77"/>
      <c r="B327" s="77"/>
      <c r="C327" s="77"/>
      <c r="D327" s="77"/>
      <c r="E327" s="77"/>
      <c r="F327" s="77"/>
      <c r="G327" s="77"/>
      <c r="I327" s="81"/>
      <c r="J327" s="46"/>
      <c r="K327" s="46"/>
      <c r="L327" s="46"/>
      <c r="M327" s="46"/>
    </row>
    <row r="328" spans="1:13" s="45" customFormat="1">
      <c r="A328" s="77"/>
      <c r="B328" s="77"/>
      <c r="C328" s="77"/>
      <c r="D328" s="77"/>
      <c r="E328" s="77"/>
      <c r="F328" s="77"/>
      <c r="G328" s="77"/>
      <c r="I328" s="81"/>
      <c r="J328" s="46"/>
      <c r="K328" s="46"/>
      <c r="L328" s="46"/>
      <c r="M328" s="46"/>
    </row>
    <row r="329" spans="1:13" s="45" customFormat="1">
      <c r="A329" s="77"/>
      <c r="B329" s="77"/>
      <c r="C329" s="77"/>
      <c r="D329" s="77"/>
      <c r="E329" s="77"/>
      <c r="F329" s="77"/>
      <c r="G329" s="77"/>
      <c r="I329" s="81"/>
      <c r="J329" s="46"/>
      <c r="K329" s="46"/>
      <c r="L329" s="46"/>
      <c r="M329" s="46"/>
    </row>
    <row r="330" spans="1:13" s="45" customFormat="1">
      <c r="A330" s="77"/>
      <c r="B330" s="77"/>
      <c r="C330" s="77"/>
      <c r="D330" s="77"/>
      <c r="E330" s="77"/>
      <c r="F330" s="77"/>
      <c r="G330" s="77"/>
      <c r="I330" s="81"/>
      <c r="J330" s="46"/>
      <c r="K330" s="46"/>
      <c r="L330" s="46"/>
      <c r="M330" s="46"/>
    </row>
    <row r="331" spans="1:13" s="45" customFormat="1">
      <c r="A331" s="77"/>
      <c r="B331" s="77"/>
      <c r="C331" s="77"/>
      <c r="D331" s="77"/>
      <c r="E331" s="77"/>
      <c r="F331" s="77"/>
      <c r="G331" s="77"/>
      <c r="I331" s="81"/>
      <c r="J331" s="46"/>
      <c r="K331" s="46"/>
      <c r="L331" s="46"/>
      <c r="M331" s="46"/>
    </row>
    <row r="332" spans="1:13" s="45" customFormat="1">
      <c r="A332" s="77"/>
      <c r="B332" s="77"/>
      <c r="C332" s="77"/>
      <c r="D332" s="77"/>
      <c r="E332" s="77"/>
      <c r="F332" s="77"/>
      <c r="G332" s="77"/>
      <c r="I332" s="81"/>
      <c r="J332" s="46"/>
      <c r="K332" s="46"/>
      <c r="L332" s="46"/>
      <c r="M332" s="46"/>
    </row>
    <row r="333" spans="1:13" s="45" customFormat="1">
      <c r="A333" s="77"/>
      <c r="B333" s="77"/>
      <c r="C333" s="77"/>
      <c r="D333" s="77"/>
      <c r="E333" s="77"/>
      <c r="F333" s="77"/>
      <c r="G333" s="77"/>
      <c r="I333" s="81"/>
      <c r="J333" s="46"/>
      <c r="K333" s="46"/>
      <c r="L333" s="46"/>
      <c r="M333" s="46"/>
    </row>
    <row r="334" spans="1:13" s="45" customFormat="1">
      <c r="A334" s="77"/>
      <c r="B334" s="77"/>
      <c r="C334" s="77"/>
      <c r="D334" s="77"/>
      <c r="E334" s="77"/>
      <c r="F334" s="77"/>
      <c r="G334" s="77"/>
      <c r="I334" s="81"/>
      <c r="J334" s="46"/>
      <c r="K334" s="46"/>
      <c r="L334" s="46"/>
      <c r="M334" s="46"/>
    </row>
    <row r="335" spans="1:13" s="45" customFormat="1">
      <c r="A335" s="77"/>
      <c r="B335" s="77"/>
      <c r="C335" s="77"/>
      <c r="D335" s="77"/>
      <c r="E335" s="77"/>
      <c r="F335" s="77"/>
      <c r="G335" s="77"/>
      <c r="I335" s="81"/>
      <c r="J335" s="46"/>
      <c r="K335" s="46"/>
      <c r="L335" s="46"/>
      <c r="M335" s="46"/>
    </row>
    <row r="336" spans="1:13" s="45" customFormat="1">
      <c r="A336" s="77"/>
      <c r="B336" s="77"/>
      <c r="C336" s="77"/>
      <c r="D336" s="77"/>
      <c r="E336" s="77"/>
      <c r="F336" s="77"/>
      <c r="G336" s="77"/>
      <c r="I336" s="81"/>
      <c r="J336" s="46"/>
      <c r="K336" s="46"/>
      <c r="L336" s="46"/>
      <c r="M336" s="46"/>
    </row>
    <row r="337" spans="1:13" s="45" customFormat="1">
      <c r="A337" s="77"/>
      <c r="B337" s="77"/>
      <c r="C337" s="77"/>
      <c r="D337" s="77"/>
      <c r="E337" s="77"/>
      <c r="F337" s="77"/>
      <c r="G337" s="77"/>
      <c r="I337" s="81"/>
      <c r="J337" s="46"/>
      <c r="K337" s="46"/>
      <c r="L337" s="46"/>
      <c r="M337" s="46"/>
    </row>
    <row r="338" spans="1:13" s="45" customFormat="1">
      <c r="A338" s="77"/>
      <c r="B338" s="77"/>
      <c r="C338" s="77"/>
      <c r="D338" s="77"/>
      <c r="E338" s="77"/>
      <c r="F338" s="77"/>
      <c r="G338" s="77"/>
      <c r="I338" s="81"/>
      <c r="J338" s="46"/>
      <c r="K338" s="46"/>
      <c r="L338" s="46"/>
      <c r="M338" s="46"/>
    </row>
    <row r="339" spans="1:13" s="45" customFormat="1">
      <c r="A339" s="77"/>
      <c r="B339" s="77"/>
      <c r="C339" s="77"/>
      <c r="D339" s="77"/>
      <c r="E339" s="77"/>
      <c r="F339" s="77"/>
      <c r="G339" s="77"/>
      <c r="I339" s="81"/>
      <c r="J339" s="46"/>
      <c r="K339" s="46"/>
      <c r="L339" s="46"/>
      <c r="M339" s="46"/>
    </row>
    <row r="340" spans="1:13" s="45" customFormat="1">
      <c r="A340" s="77"/>
      <c r="B340" s="77"/>
      <c r="C340" s="77"/>
      <c r="D340" s="77"/>
      <c r="E340" s="77"/>
      <c r="F340" s="77"/>
      <c r="G340" s="77"/>
      <c r="I340" s="81"/>
      <c r="J340" s="46"/>
      <c r="K340" s="46"/>
      <c r="L340" s="46"/>
      <c r="M340" s="46"/>
    </row>
    <row r="341" spans="1:13" s="45" customFormat="1">
      <c r="A341" s="77"/>
      <c r="B341" s="77"/>
      <c r="C341" s="77"/>
      <c r="D341" s="77"/>
      <c r="E341" s="77"/>
      <c r="F341" s="77"/>
      <c r="G341" s="77"/>
      <c r="I341" s="81"/>
      <c r="J341" s="46"/>
      <c r="K341" s="46"/>
      <c r="L341" s="46"/>
      <c r="M341" s="46"/>
    </row>
    <row r="342" spans="1:13" s="45" customFormat="1">
      <c r="A342" s="77"/>
      <c r="B342" s="77"/>
      <c r="C342" s="77"/>
      <c r="D342" s="77"/>
      <c r="E342" s="77"/>
      <c r="F342" s="77"/>
      <c r="G342" s="77"/>
      <c r="I342" s="81"/>
      <c r="J342" s="46"/>
      <c r="K342" s="46"/>
      <c r="L342" s="46"/>
      <c r="M342" s="46"/>
    </row>
    <row r="343" spans="1:13" s="45" customFormat="1">
      <c r="A343" s="77"/>
      <c r="B343" s="77"/>
      <c r="C343" s="77"/>
      <c r="D343" s="77"/>
      <c r="E343" s="77"/>
      <c r="F343" s="77"/>
      <c r="G343" s="77"/>
      <c r="I343" s="81"/>
      <c r="J343" s="46"/>
      <c r="K343" s="46"/>
      <c r="L343" s="46"/>
      <c r="M343" s="46"/>
    </row>
    <row r="344" spans="1:13" s="45" customFormat="1">
      <c r="A344" s="77"/>
      <c r="B344" s="77"/>
      <c r="C344" s="77"/>
      <c r="D344" s="77"/>
      <c r="E344" s="77"/>
      <c r="F344" s="77"/>
      <c r="G344" s="77"/>
      <c r="I344" s="81"/>
      <c r="J344" s="46"/>
      <c r="K344" s="46"/>
      <c r="L344" s="46"/>
      <c r="M344" s="46"/>
    </row>
    <row r="345" spans="1:13" s="45" customFormat="1">
      <c r="A345" s="77"/>
      <c r="B345" s="77"/>
      <c r="C345" s="77"/>
      <c r="D345" s="77"/>
      <c r="E345" s="77"/>
      <c r="F345" s="77"/>
      <c r="G345" s="77"/>
      <c r="I345" s="81"/>
      <c r="J345" s="46"/>
      <c r="K345" s="46"/>
      <c r="L345" s="46"/>
      <c r="M345" s="46"/>
    </row>
    <row r="346" spans="1:13" s="45" customFormat="1">
      <c r="A346" s="77"/>
      <c r="B346" s="77"/>
      <c r="C346" s="77"/>
      <c r="D346" s="77"/>
      <c r="E346" s="77"/>
      <c r="F346" s="77"/>
      <c r="G346" s="77"/>
      <c r="I346" s="81"/>
      <c r="J346" s="46"/>
      <c r="K346" s="46"/>
      <c r="L346" s="46"/>
      <c r="M346" s="46"/>
    </row>
    <row r="347" spans="1:13" s="45" customFormat="1">
      <c r="A347" s="77"/>
      <c r="B347" s="77"/>
      <c r="C347" s="77"/>
      <c r="D347" s="77"/>
      <c r="E347" s="77"/>
      <c r="F347" s="77"/>
      <c r="G347" s="77"/>
      <c r="I347" s="81"/>
      <c r="J347" s="46"/>
      <c r="K347" s="46"/>
      <c r="L347" s="46"/>
      <c r="M347" s="46"/>
    </row>
    <row r="348" spans="1:13" s="45" customFormat="1">
      <c r="A348" s="77"/>
      <c r="B348" s="77"/>
      <c r="C348" s="77"/>
      <c r="D348" s="77"/>
      <c r="E348" s="77"/>
      <c r="F348" s="77"/>
      <c r="G348" s="77"/>
      <c r="I348" s="81"/>
      <c r="J348" s="46"/>
      <c r="K348" s="46"/>
      <c r="L348" s="46"/>
      <c r="M348" s="46"/>
    </row>
    <row r="349" spans="1:13" s="45" customFormat="1">
      <c r="A349" s="77"/>
      <c r="B349" s="77"/>
      <c r="C349" s="77"/>
      <c r="D349" s="77"/>
      <c r="E349" s="77"/>
      <c r="F349" s="77"/>
      <c r="G349" s="77"/>
      <c r="I349" s="81"/>
      <c r="J349" s="46"/>
      <c r="K349" s="46"/>
      <c r="L349" s="46"/>
      <c r="M349" s="46"/>
    </row>
    <row r="350" spans="1:13" s="45" customFormat="1">
      <c r="A350" s="77"/>
      <c r="B350" s="77"/>
      <c r="C350" s="77"/>
      <c r="D350" s="77"/>
      <c r="E350" s="77"/>
      <c r="F350" s="77"/>
      <c r="G350" s="77"/>
      <c r="I350" s="81"/>
      <c r="J350" s="46"/>
      <c r="K350" s="46"/>
      <c r="L350" s="46"/>
      <c r="M350" s="46"/>
    </row>
    <row r="351" spans="1:13" s="45" customFormat="1">
      <c r="A351" s="77"/>
      <c r="B351" s="77"/>
      <c r="C351" s="77"/>
      <c r="D351" s="77"/>
      <c r="E351" s="77"/>
      <c r="F351" s="77"/>
      <c r="G351" s="77"/>
      <c r="I351" s="81"/>
      <c r="J351" s="46"/>
      <c r="K351" s="46"/>
      <c r="L351" s="46"/>
    </row>
    <row r="352" spans="1:13" s="45" customFormat="1">
      <c r="A352" s="77"/>
      <c r="B352" s="77"/>
      <c r="C352" s="77"/>
      <c r="D352" s="77"/>
      <c r="E352" s="77"/>
      <c r="F352" s="77"/>
      <c r="G352" s="77"/>
      <c r="I352" s="81"/>
      <c r="J352" s="46"/>
      <c r="K352" s="46"/>
      <c r="L352" s="46"/>
    </row>
    <row r="353" spans="1:7" s="45" customFormat="1">
      <c r="A353" s="77"/>
      <c r="B353" s="77"/>
      <c r="C353" s="77"/>
      <c r="D353" s="77"/>
      <c r="E353" s="77"/>
      <c r="F353" s="77"/>
      <c r="G353" s="77"/>
    </row>
    <row r="354" spans="1:7" s="45" customFormat="1">
      <c r="A354" s="77"/>
      <c r="B354" s="77"/>
      <c r="C354" s="77"/>
      <c r="D354" s="77"/>
      <c r="E354" s="77"/>
      <c r="F354" s="77"/>
      <c r="G354" s="77"/>
    </row>
    <row r="355" spans="1:7" s="45" customFormat="1">
      <c r="A355" s="77"/>
      <c r="B355" s="77"/>
      <c r="C355" s="77"/>
      <c r="D355" s="77"/>
      <c r="E355" s="77"/>
      <c r="F355" s="77"/>
      <c r="G355" s="77"/>
    </row>
    <row r="356" spans="1:7" s="45" customFormat="1">
      <c r="A356" s="77"/>
      <c r="B356" s="77"/>
      <c r="C356" s="77"/>
      <c r="D356" s="77"/>
      <c r="E356" s="77"/>
      <c r="F356" s="77"/>
      <c r="G356" s="77"/>
    </row>
    <row r="357" spans="1:7" s="45" customFormat="1">
      <c r="A357" s="77"/>
      <c r="B357" s="77"/>
      <c r="C357" s="77"/>
      <c r="D357" s="77"/>
      <c r="E357" s="77"/>
      <c r="F357" s="77"/>
      <c r="G357" s="77"/>
    </row>
    <row r="358" spans="1:7" s="45" customFormat="1">
      <c r="A358" s="77"/>
      <c r="B358" s="77"/>
      <c r="C358" s="77"/>
      <c r="D358" s="77"/>
      <c r="E358" s="77"/>
      <c r="F358" s="77"/>
      <c r="G358" s="77"/>
    </row>
    <row r="359" spans="1:7" s="45" customFormat="1">
      <c r="A359" s="77"/>
      <c r="B359" s="77"/>
      <c r="C359" s="77"/>
      <c r="D359" s="77"/>
      <c r="E359" s="77"/>
      <c r="F359" s="77"/>
      <c r="G359" s="77"/>
    </row>
    <row r="360" spans="1:7" s="45" customFormat="1">
      <c r="A360" s="77"/>
      <c r="B360" s="77"/>
      <c r="C360" s="77"/>
      <c r="D360" s="77"/>
      <c r="E360" s="77"/>
      <c r="F360" s="77"/>
      <c r="G360" s="77"/>
    </row>
    <row r="361" spans="1:7" s="45" customFormat="1">
      <c r="A361" s="77"/>
      <c r="B361" s="77"/>
      <c r="C361" s="77"/>
      <c r="D361" s="77"/>
      <c r="E361" s="77"/>
      <c r="F361" s="77"/>
      <c r="G361" s="77"/>
    </row>
    <row r="362" spans="1:7" s="45" customFormat="1">
      <c r="A362" s="77"/>
      <c r="B362" s="77"/>
      <c r="C362" s="77"/>
      <c r="D362" s="77"/>
      <c r="E362" s="77"/>
      <c r="F362" s="77"/>
      <c r="G362" s="77"/>
    </row>
    <row r="363" spans="1:7" s="45" customFormat="1">
      <c r="A363" s="77"/>
      <c r="B363" s="77"/>
      <c r="C363" s="77"/>
      <c r="D363" s="77"/>
      <c r="E363" s="77"/>
      <c r="F363" s="77"/>
      <c r="G363" s="77"/>
    </row>
    <row r="364" spans="1:7" s="45" customFormat="1">
      <c r="A364" s="77"/>
      <c r="B364" s="77"/>
      <c r="C364" s="77"/>
      <c r="D364" s="77"/>
      <c r="E364" s="77"/>
      <c r="F364" s="77"/>
      <c r="G364" s="77"/>
    </row>
    <row r="365" spans="1:7" s="45" customFormat="1">
      <c r="A365" s="77"/>
      <c r="B365" s="77"/>
      <c r="C365" s="77"/>
      <c r="D365" s="77"/>
      <c r="E365" s="77"/>
      <c r="F365" s="77"/>
      <c r="G365" s="77"/>
    </row>
    <row r="366" spans="1:7" s="45" customFormat="1">
      <c r="A366" s="77"/>
      <c r="B366" s="77"/>
      <c r="C366" s="77"/>
      <c r="D366" s="77"/>
      <c r="E366" s="77"/>
      <c r="F366" s="77"/>
      <c r="G366" s="77"/>
    </row>
    <row r="367" spans="1:7" s="45" customFormat="1">
      <c r="A367" s="77"/>
      <c r="B367" s="77"/>
      <c r="C367" s="77"/>
      <c r="D367" s="77"/>
      <c r="E367" s="77"/>
      <c r="F367" s="77"/>
      <c r="G367" s="77"/>
    </row>
    <row r="368" spans="1:7" s="45" customFormat="1">
      <c r="A368" s="77"/>
      <c r="B368" s="77"/>
      <c r="C368" s="77"/>
      <c r="D368" s="77"/>
      <c r="E368" s="77"/>
      <c r="F368" s="77"/>
      <c r="G368" s="77"/>
    </row>
    <row r="369" spans="1:7" s="45" customFormat="1">
      <c r="A369" s="77"/>
      <c r="B369" s="77"/>
      <c r="C369" s="77"/>
      <c r="D369" s="77"/>
      <c r="E369" s="77"/>
      <c r="F369" s="77"/>
      <c r="G369" s="77"/>
    </row>
    <row r="370" spans="1:7" s="45" customFormat="1">
      <c r="A370" s="77"/>
      <c r="B370" s="77"/>
      <c r="C370" s="77"/>
      <c r="D370" s="77"/>
      <c r="E370" s="77"/>
      <c r="F370" s="77"/>
      <c r="G370" s="77"/>
    </row>
    <row r="371" spans="1:7" s="45" customFormat="1">
      <c r="A371" s="77"/>
      <c r="B371" s="77"/>
      <c r="C371" s="77"/>
      <c r="D371" s="77"/>
      <c r="E371" s="77"/>
      <c r="F371" s="77"/>
      <c r="G371" s="77"/>
    </row>
    <row r="372" spans="1:7" s="45" customFormat="1">
      <c r="A372" s="77"/>
      <c r="B372" s="77"/>
      <c r="C372" s="77"/>
      <c r="D372" s="77"/>
      <c r="E372" s="77"/>
      <c r="F372" s="77"/>
      <c r="G372" s="77"/>
    </row>
    <row r="373" spans="1:7" s="45" customFormat="1">
      <c r="A373" s="77"/>
      <c r="B373" s="77"/>
      <c r="C373" s="77"/>
      <c r="D373" s="77"/>
      <c r="E373" s="77"/>
      <c r="F373" s="77"/>
      <c r="G373" s="77"/>
    </row>
    <row r="374" spans="1:7" s="45" customFormat="1">
      <c r="A374" s="77"/>
      <c r="B374" s="77"/>
      <c r="C374" s="77"/>
      <c r="D374" s="77"/>
      <c r="E374" s="77"/>
      <c r="F374" s="77"/>
      <c r="G374" s="77"/>
    </row>
    <row r="375" spans="1:7" s="45" customFormat="1">
      <c r="A375" s="77"/>
      <c r="B375" s="77"/>
      <c r="C375" s="77"/>
      <c r="D375" s="77"/>
      <c r="F375" s="77"/>
      <c r="G375" s="77"/>
    </row>
    <row r="376" spans="1:7" s="45" customFormat="1">
      <c r="A376" s="77"/>
      <c r="B376" s="77"/>
      <c r="C376" s="77"/>
      <c r="D376" s="77"/>
      <c r="F376" s="77"/>
      <c r="G376" s="77"/>
    </row>
    <row r="377" spans="1:7" s="45" customFormat="1">
      <c r="A377" s="77"/>
      <c r="B377" s="77"/>
      <c r="C377" s="77"/>
      <c r="D377" s="77"/>
      <c r="F377" s="77"/>
      <c r="G377" s="77"/>
    </row>
    <row r="378" spans="1:7" s="45" customFormat="1">
      <c r="A378" s="77"/>
      <c r="B378" s="77"/>
      <c r="C378" s="77"/>
      <c r="D378" s="77"/>
      <c r="F378" s="77"/>
      <c r="G378" s="77"/>
    </row>
    <row r="379" spans="1:7" s="45" customFormat="1">
      <c r="A379" s="77"/>
      <c r="B379" s="77"/>
      <c r="C379" s="77"/>
      <c r="D379" s="77"/>
      <c r="F379" s="77"/>
      <c r="G379" s="77"/>
    </row>
    <row r="380" spans="1:7" s="45" customFormat="1">
      <c r="A380" s="77"/>
      <c r="B380" s="77"/>
      <c r="C380" s="77"/>
      <c r="D380" s="77"/>
      <c r="F380" s="77"/>
      <c r="G380" s="77"/>
    </row>
    <row r="381" spans="1:7" s="45" customFormat="1">
      <c r="A381" s="77"/>
      <c r="B381" s="77"/>
      <c r="C381" s="77"/>
      <c r="D381" s="77"/>
      <c r="F381" s="77"/>
      <c r="G381" s="77"/>
    </row>
    <row r="382" spans="1:7" s="45" customFormat="1">
      <c r="A382" s="77"/>
      <c r="B382" s="77"/>
      <c r="C382" s="77"/>
      <c r="D382" s="77"/>
      <c r="F382" s="77"/>
      <c r="G382" s="77"/>
    </row>
    <row r="383" spans="1:7" s="45" customFormat="1">
      <c r="A383" s="77"/>
      <c r="B383" s="77"/>
      <c r="C383" s="77"/>
      <c r="D383" s="77"/>
      <c r="F383" s="77"/>
      <c r="G383" s="77"/>
    </row>
    <row r="384" spans="1:7" s="45" customFormat="1">
      <c r="A384" s="77"/>
      <c r="B384" s="77"/>
      <c r="C384" s="77"/>
      <c r="D384" s="77"/>
      <c r="F384" s="77"/>
      <c r="G384" s="77"/>
    </row>
    <row r="385" spans="1:7" s="45" customFormat="1">
      <c r="A385" s="77"/>
      <c r="B385" s="77"/>
      <c r="C385" s="77"/>
      <c r="D385" s="77"/>
      <c r="F385" s="77"/>
      <c r="G385" s="77"/>
    </row>
    <row r="386" spans="1:7" s="45" customFormat="1">
      <c r="A386" s="77"/>
      <c r="B386" s="77"/>
      <c r="C386" s="77"/>
      <c r="D386" s="77"/>
      <c r="F386" s="77"/>
      <c r="G386" s="77"/>
    </row>
    <row r="387" spans="1:7" s="45" customFormat="1">
      <c r="A387" s="77"/>
      <c r="B387" s="77"/>
      <c r="C387" s="77"/>
      <c r="D387" s="77"/>
      <c r="F387" s="77"/>
      <c r="G387" s="77"/>
    </row>
    <row r="388" spans="1:7" s="45" customFormat="1">
      <c r="A388" s="77"/>
      <c r="B388" s="77"/>
      <c r="C388" s="77"/>
      <c r="D388" s="77"/>
      <c r="F388" s="77"/>
      <c r="G388" s="77"/>
    </row>
    <row r="389" spans="1:7" s="45" customFormat="1">
      <c r="A389" s="77"/>
      <c r="B389" s="77"/>
      <c r="C389" s="77"/>
      <c r="D389" s="77"/>
      <c r="G389" s="77"/>
    </row>
    <row r="390" spans="1:7" s="45" customFormat="1">
      <c r="A390" s="77"/>
      <c r="B390" s="77"/>
      <c r="C390" s="77"/>
      <c r="D390" s="77"/>
      <c r="G390" s="77"/>
    </row>
    <row r="391" spans="1:7" s="45" customFormat="1">
      <c r="A391" s="77"/>
      <c r="B391" s="77"/>
      <c r="C391" s="77"/>
      <c r="D391" s="77"/>
      <c r="G391" s="77"/>
    </row>
    <row r="392" spans="1:7" s="45" customFormat="1">
      <c r="A392" s="77"/>
      <c r="B392" s="77"/>
      <c r="C392" s="77"/>
      <c r="D392" s="77"/>
      <c r="G392" s="77"/>
    </row>
    <row r="393" spans="1:7" s="45" customFormat="1">
      <c r="A393" s="77"/>
      <c r="B393" s="77"/>
      <c r="C393" s="77"/>
      <c r="D393" s="77"/>
      <c r="G393" s="77"/>
    </row>
    <row r="394" spans="1:7" s="45" customFormat="1">
      <c r="A394" s="77"/>
      <c r="B394" s="77"/>
      <c r="C394" s="77"/>
      <c r="D394" s="77"/>
      <c r="G394" s="77"/>
    </row>
    <row r="395" spans="1:7" s="45" customFormat="1">
      <c r="A395" s="77"/>
      <c r="B395" s="77"/>
      <c r="C395" s="77"/>
      <c r="D395" s="77"/>
      <c r="G395" s="77"/>
    </row>
    <row r="396" spans="1:7" s="45" customFormat="1">
      <c r="A396" s="77"/>
      <c r="B396" s="77"/>
      <c r="C396" s="77"/>
      <c r="D396" s="77"/>
      <c r="G396" s="77"/>
    </row>
    <row r="397" spans="1:7" s="45" customFormat="1">
      <c r="A397" s="77"/>
      <c r="B397" s="77"/>
      <c r="C397" s="77"/>
      <c r="D397" s="77"/>
      <c r="G397" s="77"/>
    </row>
    <row r="398" spans="1:7" s="45" customFormat="1">
      <c r="A398" s="77"/>
      <c r="B398" s="77"/>
      <c r="C398" s="77"/>
      <c r="D398" s="77"/>
      <c r="G398" s="77"/>
    </row>
    <row r="399" spans="1:7" s="45" customFormat="1">
      <c r="A399" s="77"/>
      <c r="B399" s="77"/>
      <c r="C399" s="77"/>
      <c r="D399" s="77"/>
      <c r="G399" s="77"/>
    </row>
    <row r="400" spans="1:7" s="45" customFormat="1">
      <c r="A400" s="77"/>
      <c r="B400" s="77"/>
      <c r="C400" s="77"/>
      <c r="D400" s="77"/>
      <c r="G400" s="77"/>
    </row>
    <row r="401" spans="1:7" s="45" customFormat="1">
      <c r="A401" s="77"/>
      <c r="B401" s="77"/>
      <c r="C401" s="77"/>
      <c r="D401" s="77"/>
      <c r="G401" s="77"/>
    </row>
    <row r="402" spans="1:7" s="45" customFormat="1">
      <c r="A402" s="77"/>
      <c r="B402" s="77"/>
      <c r="C402" s="77"/>
      <c r="D402" s="77"/>
      <c r="G402" s="77"/>
    </row>
    <row r="403" spans="1:7" s="45" customFormat="1">
      <c r="A403" s="77"/>
      <c r="B403" s="77"/>
      <c r="C403" s="77"/>
      <c r="D403" s="77"/>
      <c r="G403" s="77"/>
    </row>
    <row r="404" spans="1:7" s="45" customFormat="1">
      <c r="A404" s="77"/>
      <c r="B404" s="77"/>
      <c r="C404" s="77"/>
      <c r="D404" s="77"/>
      <c r="G404" s="77"/>
    </row>
    <row r="405" spans="1:7" s="45" customFormat="1">
      <c r="A405" s="77"/>
      <c r="B405" s="77"/>
      <c r="C405" s="77"/>
      <c r="D405" s="77"/>
      <c r="G405" s="77"/>
    </row>
    <row r="406" spans="1:7" s="45" customFormat="1">
      <c r="A406" s="77"/>
      <c r="B406" s="77"/>
      <c r="C406" s="77"/>
      <c r="D406" s="77"/>
      <c r="G406" s="77"/>
    </row>
    <row r="407" spans="1:7" s="45" customFormat="1">
      <c r="A407" s="77"/>
      <c r="B407" s="77"/>
      <c r="C407" s="77"/>
      <c r="D407" s="77"/>
      <c r="G407" s="77"/>
    </row>
    <row r="408" spans="1:7" s="45" customFormat="1">
      <c r="A408" s="77"/>
      <c r="B408" s="77"/>
      <c r="C408" s="77"/>
      <c r="D408" s="77"/>
      <c r="G408" s="77"/>
    </row>
    <row r="409" spans="1:7" s="45" customFormat="1">
      <c r="A409" s="77"/>
      <c r="B409" s="77"/>
      <c r="C409" s="77"/>
      <c r="D409" s="77"/>
      <c r="G409" s="77"/>
    </row>
    <row r="410" spans="1:7" s="45" customFormat="1">
      <c r="A410" s="77"/>
      <c r="B410" s="77"/>
      <c r="C410" s="77"/>
      <c r="D410" s="77"/>
      <c r="G410" s="77"/>
    </row>
    <row r="411" spans="1:7" s="45" customFormat="1">
      <c r="A411" s="77"/>
      <c r="B411" s="77"/>
      <c r="C411" s="77"/>
      <c r="D411" s="77"/>
      <c r="G411" s="77"/>
    </row>
    <row r="412" spans="1:7" s="45" customFormat="1">
      <c r="A412" s="77"/>
      <c r="B412" s="77"/>
      <c r="C412" s="77"/>
      <c r="D412" s="77"/>
      <c r="G412" s="77"/>
    </row>
    <row r="413" spans="1:7" s="45" customFormat="1">
      <c r="A413" s="77"/>
      <c r="B413" s="77"/>
      <c r="C413" s="77"/>
      <c r="D413" s="77"/>
      <c r="G413" s="77"/>
    </row>
    <row r="414" spans="1:7" s="45" customFormat="1">
      <c r="A414" s="77"/>
      <c r="B414" s="77"/>
      <c r="C414" s="77"/>
      <c r="D414" s="77"/>
      <c r="G414" s="77"/>
    </row>
    <row r="415" spans="1:7" s="45" customFormat="1">
      <c r="A415" s="77"/>
      <c r="B415" s="77"/>
      <c r="C415" s="77"/>
      <c r="D415" s="77"/>
      <c r="G415" s="77"/>
    </row>
    <row r="416" spans="1:7" s="45" customFormat="1">
      <c r="A416" s="77"/>
      <c r="B416" s="77"/>
      <c r="C416" s="77"/>
      <c r="D416" s="77"/>
      <c r="G416" s="77"/>
    </row>
    <row r="417" spans="1:7" s="45" customFormat="1">
      <c r="A417" s="77"/>
      <c r="B417" s="77"/>
      <c r="C417" s="77"/>
      <c r="D417" s="77"/>
      <c r="G417" s="77"/>
    </row>
    <row r="418" spans="1:7" s="45" customFormat="1">
      <c r="A418" s="77"/>
      <c r="B418" s="77"/>
      <c r="C418" s="77"/>
      <c r="D418" s="77"/>
      <c r="G418" s="77"/>
    </row>
    <row r="419" spans="1:7" s="45" customFormat="1">
      <c r="A419" s="77"/>
      <c r="B419" s="77"/>
      <c r="C419" s="77"/>
      <c r="D419" s="77"/>
      <c r="G419" s="77"/>
    </row>
    <row r="420" spans="1:7" s="45" customFormat="1">
      <c r="A420" s="77"/>
      <c r="B420" s="77"/>
      <c r="C420" s="77"/>
      <c r="D420" s="77"/>
      <c r="G420" s="77"/>
    </row>
    <row r="421" spans="1:7" s="45" customFormat="1">
      <c r="A421" s="77"/>
      <c r="B421" s="77"/>
      <c r="C421" s="77"/>
      <c r="D421" s="77"/>
      <c r="G421" s="77"/>
    </row>
    <row r="422" spans="1:7" s="45" customFormat="1">
      <c r="A422" s="77"/>
      <c r="B422" s="77"/>
      <c r="C422" s="77"/>
      <c r="D422" s="77"/>
      <c r="G422" s="77"/>
    </row>
    <row r="423" spans="1:7" s="45" customFormat="1">
      <c r="A423" s="77"/>
      <c r="B423" s="77"/>
      <c r="C423" s="77"/>
      <c r="D423" s="77"/>
      <c r="G423" s="77"/>
    </row>
    <row r="424" spans="1:7" s="45" customFormat="1">
      <c r="A424" s="77"/>
      <c r="B424" s="77"/>
      <c r="C424" s="77"/>
      <c r="D424" s="77"/>
      <c r="G424" s="77"/>
    </row>
    <row r="425" spans="1:7" s="45" customFormat="1">
      <c r="A425" s="77"/>
      <c r="B425" s="77"/>
      <c r="C425" s="77"/>
      <c r="D425" s="77"/>
      <c r="G425" s="77"/>
    </row>
    <row r="426" spans="1:7" s="45" customFormat="1">
      <c r="A426" s="77"/>
      <c r="B426" s="77"/>
      <c r="C426" s="77"/>
      <c r="D426" s="77"/>
      <c r="G426" s="77"/>
    </row>
    <row r="427" spans="1:7" s="45" customFormat="1">
      <c r="A427" s="77"/>
      <c r="B427" s="77"/>
      <c r="C427" s="77"/>
      <c r="D427" s="77"/>
      <c r="G427" s="77"/>
    </row>
    <row r="428" spans="1:7" s="45" customFormat="1">
      <c r="A428" s="77"/>
      <c r="B428" s="77"/>
      <c r="C428" s="77"/>
      <c r="D428" s="77"/>
      <c r="G428" s="77"/>
    </row>
    <row r="429" spans="1:7" s="45" customFormat="1">
      <c r="A429" s="77"/>
      <c r="B429" s="77"/>
      <c r="C429" s="77"/>
      <c r="D429" s="77"/>
      <c r="G429" s="77"/>
    </row>
    <row r="430" spans="1:7" s="45" customFormat="1">
      <c r="A430" s="77"/>
      <c r="B430" s="77"/>
      <c r="C430" s="77"/>
      <c r="D430" s="77"/>
      <c r="G430" s="77"/>
    </row>
    <row r="431" spans="1:7" s="45" customFormat="1">
      <c r="A431" s="77"/>
      <c r="B431" s="77"/>
      <c r="C431" s="77"/>
      <c r="D431" s="77"/>
      <c r="G431" s="77"/>
    </row>
    <row r="432" spans="1:7" s="45" customFormat="1">
      <c r="A432" s="77"/>
      <c r="B432" s="77"/>
      <c r="C432" s="77"/>
      <c r="D432" s="77"/>
      <c r="G432" s="77"/>
    </row>
    <row r="433" spans="1:7" s="45" customFormat="1">
      <c r="A433" s="77"/>
      <c r="B433" s="77"/>
      <c r="C433" s="77"/>
      <c r="D433" s="77"/>
      <c r="G433" s="77"/>
    </row>
    <row r="434" spans="1:7" s="45" customFormat="1">
      <c r="A434" s="77"/>
      <c r="B434" s="77"/>
      <c r="C434" s="77"/>
      <c r="D434" s="77"/>
      <c r="G434" s="77"/>
    </row>
    <row r="435" spans="1:7" s="45" customFormat="1">
      <c r="A435" s="77"/>
      <c r="B435" s="77"/>
      <c r="C435" s="77"/>
      <c r="D435" s="77"/>
      <c r="G435" s="77"/>
    </row>
    <row r="436" spans="1:7" s="45" customFormat="1">
      <c r="A436" s="77"/>
      <c r="B436" s="77"/>
      <c r="C436" s="77"/>
      <c r="D436" s="77"/>
      <c r="G436" s="77"/>
    </row>
    <row r="437" spans="1:7" s="45" customFormat="1">
      <c r="A437" s="77"/>
      <c r="B437" s="77"/>
      <c r="C437" s="77"/>
      <c r="D437" s="77"/>
      <c r="G437" s="77"/>
    </row>
    <row r="438" spans="1:7" s="45" customFormat="1">
      <c r="A438" s="77"/>
      <c r="B438" s="77"/>
      <c r="C438" s="77"/>
      <c r="D438" s="77"/>
      <c r="G438" s="77"/>
    </row>
    <row r="439" spans="1:7" s="45" customFormat="1">
      <c r="A439" s="77"/>
      <c r="B439" s="77"/>
      <c r="C439" s="77"/>
      <c r="D439" s="77"/>
      <c r="G439" s="77"/>
    </row>
    <row r="440" spans="1:7" s="45" customFormat="1">
      <c r="A440" s="77"/>
      <c r="B440" s="77"/>
      <c r="C440" s="77"/>
      <c r="D440" s="77"/>
      <c r="G440" s="77"/>
    </row>
    <row r="441" spans="1:7" s="45" customFormat="1">
      <c r="A441" s="77"/>
      <c r="B441" s="77"/>
      <c r="C441" s="77"/>
      <c r="D441" s="77"/>
      <c r="G441" s="77"/>
    </row>
    <row r="442" spans="1:7" s="45" customFormat="1">
      <c r="A442" s="77"/>
      <c r="B442" s="77"/>
      <c r="C442" s="77"/>
      <c r="D442" s="77"/>
      <c r="G442" s="77"/>
    </row>
    <row r="443" spans="1:7" s="45" customFormat="1">
      <c r="A443" s="77"/>
      <c r="B443" s="77"/>
      <c r="C443" s="77"/>
      <c r="D443" s="77"/>
      <c r="G443" s="77"/>
    </row>
    <row r="444" spans="1:7" s="45" customFormat="1">
      <c r="A444" s="77"/>
      <c r="B444" s="77"/>
      <c r="C444" s="77"/>
      <c r="D444" s="77"/>
      <c r="G444" s="77"/>
    </row>
    <row r="445" spans="1:7" s="45" customFormat="1">
      <c r="A445" s="77"/>
      <c r="B445" s="77"/>
      <c r="C445" s="77"/>
      <c r="D445" s="77"/>
      <c r="G445" s="77"/>
    </row>
    <row r="446" spans="1:7" s="45" customFormat="1">
      <c r="A446" s="77"/>
      <c r="B446" s="77"/>
      <c r="C446" s="77"/>
      <c r="D446" s="77"/>
      <c r="G446" s="77"/>
    </row>
    <row r="447" spans="1:7" s="45" customFormat="1">
      <c r="A447" s="77"/>
      <c r="B447" s="77"/>
      <c r="C447" s="77"/>
      <c r="D447" s="77"/>
      <c r="G447" s="77"/>
    </row>
    <row r="448" spans="1:7" s="45" customFormat="1">
      <c r="A448" s="77"/>
      <c r="B448" s="77"/>
      <c r="C448" s="77"/>
      <c r="D448" s="77"/>
      <c r="G448" s="77"/>
    </row>
    <row r="449" spans="1:7" s="45" customFormat="1">
      <c r="A449" s="77"/>
      <c r="B449" s="77"/>
      <c r="C449" s="77"/>
      <c r="D449" s="77"/>
      <c r="G449" s="77"/>
    </row>
    <row r="450" spans="1:7" s="45" customFormat="1">
      <c r="A450" s="77"/>
      <c r="B450" s="77"/>
      <c r="C450" s="77"/>
      <c r="D450" s="77"/>
      <c r="G450" s="77"/>
    </row>
    <row r="451" spans="1:7" s="45" customFormat="1">
      <c r="B451" s="77"/>
      <c r="C451" s="77"/>
      <c r="D451" s="77"/>
      <c r="G451" s="77"/>
    </row>
    <row r="452" spans="1:7" s="45" customFormat="1">
      <c r="B452" s="77"/>
      <c r="C452" s="77"/>
      <c r="D452" s="77"/>
      <c r="G452" s="77"/>
    </row>
    <row r="453" spans="1:7" s="45" customFormat="1">
      <c r="B453" s="77"/>
      <c r="C453" s="77"/>
      <c r="D453" s="77"/>
      <c r="G453" s="77"/>
    </row>
    <row r="454" spans="1:7" s="45" customFormat="1">
      <c r="B454" s="77"/>
      <c r="C454" s="77"/>
      <c r="D454" s="77"/>
      <c r="G454" s="77"/>
    </row>
    <row r="455" spans="1:7" s="45" customFormat="1">
      <c r="B455" s="77"/>
      <c r="C455" s="77"/>
      <c r="D455" s="77"/>
      <c r="G455" s="77"/>
    </row>
    <row r="456" spans="1:7" s="45" customFormat="1">
      <c r="B456" s="77"/>
      <c r="C456" s="77"/>
      <c r="D456" s="77"/>
      <c r="G456" s="77"/>
    </row>
    <row r="457" spans="1:7" s="45" customFormat="1">
      <c r="B457" s="77"/>
      <c r="C457" s="77"/>
      <c r="D457" s="77"/>
      <c r="G457" s="77"/>
    </row>
    <row r="458" spans="1:7" s="45" customFormat="1">
      <c r="B458" s="77"/>
      <c r="C458" s="77"/>
      <c r="D458" s="77"/>
      <c r="G458" s="77"/>
    </row>
    <row r="459" spans="1:7" s="45" customFormat="1">
      <c r="B459" s="77"/>
      <c r="C459" s="77"/>
      <c r="D459" s="77"/>
      <c r="G459" s="77"/>
    </row>
    <row r="460" spans="1:7" s="45" customFormat="1">
      <c r="B460" s="77"/>
      <c r="C460" s="77"/>
      <c r="D460" s="77"/>
      <c r="G460" s="77"/>
    </row>
    <row r="461" spans="1:7" s="45" customFormat="1">
      <c r="B461" s="77"/>
      <c r="C461" s="77"/>
      <c r="D461" s="77"/>
      <c r="G461" s="77"/>
    </row>
    <row r="462" spans="1:7" s="45" customFormat="1">
      <c r="B462" s="77"/>
      <c r="C462" s="77"/>
      <c r="G462" s="77"/>
    </row>
    <row r="463" spans="1:7" s="45" customFormat="1">
      <c r="B463" s="77"/>
      <c r="C463" s="77"/>
      <c r="G463" s="77"/>
    </row>
    <row r="464" spans="1:7" s="45" customFormat="1">
      <c r="B464" s="77"/>
      <c r="C464" s="77"/>
      <c r="G464" s="77"/>
    </row>
    <row r="465" spans="2:7" s="45" customFormat="1">
      <c r="B465" s="77"/>
      <c r="C465" s="77"/>
      <c r="G465" s="77"/>
    </row>
    <row r="466" spans="2:7" s="45" customFormat="1">
      <c r="B466" s="77"/>
      <c r="C466" s="77"/>
      <c r="G466" s="77"/>
    </row>
    <row r="467" spans="2:7" s="45" customFormat="1">
      <c r="B467" s="77"/>
      <c r="C467" s="77"/>
      <c r="G467" s="77"/>
    </row>
    <row r="468" spans="2:7" s="45" customFormat="1">
      <c r="B468" s="77"/>
      <c r="C468" s="77"/>
      <c r="G468" s="77"/>
    </row>
    <row r="469" spans="2:7" s="45" customFormat="1">
      <c r="B469" s="77"/>
      <c r="C469" s="77"/>
      <c r="G469" s="77"/>
    </row>
    <row r="470" spans="2:7" s="45" customFormat="1">
      <c r="B470" s="77"/>
      <c r="C470" s="77"/>
      <c r="G470" s="77"/>
    </row>
    <row r="471" spans="2:7" s="45" customFormat="1">
      <c r="B471" s="77"/>
      <c r="C471" s="77"/>
      <c r="G471" s="77"/>
    </row>
    <row r="472" spans="2:7" s="45" customFormat="1">
      <c r="B472" s="77"/>
      <c r="C472" s="77"/>
    </row>
    <row r="473" spans="2:7" s="45" customFormat="1">
      <c r="B473" s="77"/>
      <c r="C473" s="77"/>
    </row>
    <row r="474" spans="2:7" s="45" customFormat="1">
      <c r="B474" s="77"/>
      <c r="C474" s="77"/>
    </row>
    <row r="475" spans="2:7" s="45" customFormat="1">
      <c r="B475" s="77"/>
      <c r="C475" s="77"/>
    </row>
    <row r="476" spans="2:7" s="45" customFormat="1">
      <c r="B476" s="77"/>
      <c r="C476" s="77"/>
    </row>
    <row r="477" spans="2:7" s="45" customFormat="1">
      <c r="B477" s="77"/>
      <c r="C477" s="77"/>
    </row>
    <row r="478" spans="2:7" s="45" customFormat="1">
      <c r="B478" s="77"/>
      <c r="C478" s="77"/>
    </row>
    <row r="479" spans="2:7" s="45" customFormat="1">
      <c r="B479" s="77"/>
      <c r="C479" s="77"/>
    </row>
    <row r="480" spans="2:7" s="45" customFormat="1">
      <c r="B480" s="77"/>
      <c r="C480" s="77"/>
    </row>
    <row r="481" spans="2:3" s="45" customFormat="1">
      <c r="B481" s="77"/>
      <c r="C481" s="77"/>
    </row>
    <row r="482" spans="2:3" s="45" customFormat="1">
      <c r="B482" s="77"/>
      <c r="C482" s="77"/>
    </row>
    <row r="483" spans="2:3" s="45" customFormat="1">
      <c r="B483" s="77"/>
      <c r="C483" s="77"/>
    </row>
    <row r="484" spans="2:3" s="45" customFormat="1">
      <c r="B484" s="77"/>
      <c r="C484" s="77"/>
    </row>
    <row r="485" spans="2:3" s="45" customFormat="1">
      <c r="B485" s="77"/>
      <c r="C485" s="77"/>
    </row>
    <row r="486" spans="2:3" s="45" customFormat="1">
      <c r="B486" s="77"/>
      <c r="C486" s="77"/>
    </row>
    <row r="487" spans="2:3" s="45" customFormat="1">
      <c r="B487" s="77"/>
      <c r="C487" s="77"/>
    </row>
    <row r="488" spans="2:3" s="45" customFormat="1">
      <c r="B488" s="77"/>
      <c r="C488" s="77"/>
    </row>
    <row r="489" spans="2:3" s="45" customFormat="1">
      <c r="B489" s="77"/>
      <c r="C489" s="77"/>
    </row>
    <row r="490" spans="2:3" s="45" customFormat="1">
      <c r="B490" s="77"/>
      <c r="C490" s="77"/>
    </row>
    <row r="491" spans="2:3" s="45" customFormat="1">
      <c r="B491" s="77"/>
      <c r="C491" s="77"/>
    </row>
    <row r="492" spans="2:3" s="45" customFormat="1">
      <c r="B492" s="77"/>
      <c r="C492" s="77"/>
    </row>
    <row r="493" spans="2:3" s="45" customFormat="1">
      <c r="B493" s="77"/>
      <c r="C493" s="77"/>
    </row>
    <row r="494" spans="2:3" s="45" customFormat="1">
      <c r="B494" s="77"/>
      <c r="C494" s="77"/>
    </row>
    <row r="495" spans="2:3" s="45" customFormat="1">
      <c r="B495" s="77"/>
      <c r="C495" s="77"/>
    </row>
    <row r="496" spans="2:3" s="45" customFormat="1">
      <c r="B496" s="77"/>
      <c r="C496" s="77"/>
    </row>
    <row r="497" spans="2:3" s="45" customFormat="1">
      <c r="B497" s="77"/>
      <c r="C497" s="77"/>
    </row>
    <row r="498" spans="2:3" s="45" customFormat="1">
      <c r="B498" s="77"/>
      <c r="C498" s="77"/>
    </row>
    <row r="499" spans="2:3" s="45" customFormat="1">
      <c r="B499" s="77"/>
      <c r="C499" s="77"/>
    </row>
    <row r="500" spans="2:3" s="45" customFormat="1">
      <c r="B500" s="77"/>
      <c r="C500" s="77"/>
    </row>
    <row r="501" spans="2:3" s="45" customFormat="1">
      <c r="B501" s="77"/>
      <c r="C501" s="77"/>
    </row>
    <row r="502" spans="2:3" s="45" customFormat="1">
      <c r="B502" s="77"/>
      <c r="C502" s="77"/>
    </row>
    <row r="503" spans="2:3" s="45" customFormat="1">
      <c r="B503" s="77"/>
      <c r="C503" s="77"/>
    </row>
    <row r="504" spans="2:3" s="45" customFormat="1">
      <c r="B504" s="77"/>
      <c r="C504" s="77"/>
    </row>
    <row r="505" spans="2:3" s="45" customFormat="1">
      <c r="B505" s="77"/>
      <c r="C505" s="77"/>
    </row>
    <row r="506" spans="2:3" s="45" customFormat="1">
      <c r="B506" s="77"/>
      <c r="C506" s="77"/>
    </row>
    <row r="507" spans="2:3" s="45" customFormat="1">
      <c r="B507" s="77"/>
      <c r="C507" s="77"/>
    </row>
    <row r="508" spans="2:3" s="45" customFormat="1">
      <c r="B508" s="77"/>
      <c r="C508" s="77"/>
    </row>
    <row r="509" spans="2:3" s="45" customFormat="1">
      <c r="B509" s="77"/>
      <c r="C509" s="77"/>
    </row>
    <row r="510" spans="2:3" s="45" customFormat="1">
      <c r="B510" s="77"/>
      <c r="C510" s="77"/>
    </row>
    <row r="511" spans="2:3" s="45" customFormat="1">
      <c r="B511" s="77"/>
      <c r="C511" s="77"/>
    </row>
    <row r="512" spans="2:3" s="45" customFormat="1">
      <c r="B512" s="77"/>
      <c r="C512" s="77"/>
    </row>
    <row r="513" spans="2:3" s="45" customFormat="1">
      <c r="B513" s="77"/>
      <c r="C513" s="77"/>
    </row>
    <row r="514" spans="2:3" s="45" customFormat="1">
      <c r="B514" s="77"/>
      <c r="C514" s="77"/>
    </row>
    <row r="515" spans="2:3" s="45" customFormat="1">
      <c r="B515" s="77"/>
      <c r="C515" s="77"/>
    </row>
    <row r="516" spans="2:3" s="45" customFormat="1">
      <c r="B516" s="77"/>
      <c r="C516" s="77"/>
    </row>
    <row r="517" spans="2:3" s="45" customFormat="1">
      <c r="B517" s="77"/>
      <c r="C517" s="77"/>
    </row>
    <row r="518" spans="2:3" s="45" customFormat="1">
      <c r="B518" s="77"/>
      <c r="C518" s="77"/>
    </row>
    <row r="519" spans="2:3" s="45" customFormat="1">
      <c r="B519" s="77"/>
      <c r="C519" s="77"/>
    </row>
    <row r="520" spans="2:3" s="45" customFormat="1">
      <c r="B520" s="77"/>
      <c r="C520" s="77"/>
    </row>
    <row r="521" spans="2:3" s="45" customFormat="1">
      <c r="B521" s="77"/>
      <c r="C521" s="77"/>
    </row>
    <row r="522" spans="2:3" s="45" customFormat="1">
      <c r="B522" s="77"/>
      <c r="C522" s="77"/>
    </row>
    <row r="523" spans="2:3" s="45" customFormat="1">
      <c r="B523" s="77"/>
      <c r="C523" s="77"/>
    </row>
    <row r="524" spans="2:3" s="45" customFormat="1">
      <c r="B524" s="77"/>
      <c r="C524" s="77"/>
    </row>
    <row r="525" spans="2:3" s="45" customFormat="1">
      <c r="B525" s="77"/>
      <c r="C525" s="77"/>
    </row>
    <row r="526" spans="2:3" s="45" customFormat="1">
      <c r="B526" s="77"/>
      <c r="C526" s="77"/>
    </row>
    <row r="527" spans="2:3" s="45" customFormat="1">
      <c r="B527" s="77"/>
      <c r="C527" s="77"/>
    </row>
    <row r="528" spans="2:3" s="45" customFormat="1">
      <c r="B528" s="77"/>
      <c r="C528" s="77"/>
    </row>
    <row r="529" spans="2:3" s="45" customFormat="1">
      <c r="B529" s="77"/>
      <c r="C529" s="77"/>
    </row>
    <row r="530" spans="2:3" s="45" customFormat="1">
      <c r="B530" s="77"/>
      <c r="C530" s="77"/>
    </row>
    <row r="531" spans="2:3" s="45" customFormat="1">
      <c r="B531" s="77"/>
      <c r="C531" s="77"/>
    </row>
    <row r="532" spans="2:3" s="45" customFormat="1">
      <c r="B532" s="77"/>
      <c r="C532" s="77"/>
    </row>
    <row r="533" spans="2:3" s="45" customFormat="1">
      <c r="B533" s="77"/>
      <c r="C533" s="77"/>
    </row>
    <row r="534" spans="2:3" s="45" customFormat="1">
      <c r="B534" s="77"/>
      <c r="C534" s="77"/>
    </row>
    <row r="535" spans="2:3" s="45" customFormat="1">
      <c r="B535" s="77"/>
      <c r="C535" s="77"/>
    </row>
    <row r="536" spans="2:3" s="45" customFormat="1">
      <c r="B536" s="77"/>
      <c r="C536" s="77"/>
    </row>
    <row r="537" spans="2:3" s="45" customFormat="1">
      <c r="B537" s="77"/>
      <c r="C537" s="77"/>
    </row>
    <row r="538" spans="2:3" s="45" customFormat="1">
      <c r="B538" s="77"/>
      <c r="C538" s="77"/>
    </row>
    <row r="539" spans="2:3" s="45" customFormat="1">
      <c r="B539" s="77"/>
      <c r="C539" s="77"/>
    </row>
    <row r="540" spans="2:3" s="45" customFormat="1">
      <c r="B540" s="77"/>
      <c r="C540" s="77"/>
    </row>
    <row r="541" spans="2:3" s="45" customFormat="1">
      <c r="B541" s="77"/>
      <c r="C541" s="77"/>
    </row>
    <row r="542" spans="2:3" s="45" customFormat="1">
      <c r="B542" s="77"/>
      <c r="C542" s="77"/>
    </row>
    <row r="543" spans="2:3" s="45" customFormat="1">
      <c r="B543" s="77"/>
      <c r="C543" s="77"/>
    </row>
    <row r="544" spans="2:3" s="45" customFormat="1">
      <c r="B544" s="77"/>
      <c r="C544" s="77"/>
    </row>
    <row r="545" spans="2:3" s="45" customFormat="1">
      <c r="B545" s="77"/>
      <c r="C545" s="77"/>
    </row>
    <row r="546" spans="2:3" s="45" customFormat="1">
      <c r="B546" s="77"/>
      <c r="C546" s="77"/>
    </row>
    <row r="547" spans="2:3" s="45" customFormat="1">
      <c r="B547" s="77"/>
      <c r="C547" s="77"/>
    </row>
    <row r="548" spans="2:3" s="45" customFormat="1">
      <c r="B548" s="77"/>
      <c r="C548" s="77"/>
    </row>
    <row r="549" spans="2:3" s="45" customFormat="1">
      <c r="B549" s="77"/>
      <c r="C549" s="77"/>
    </row>
    <row r="550" spans="2:3" s="45" customFormat="1">
      <c r="B550" s="77"/>
      <c r="C550" s="77"/>
    </row>
    <row r="551" spans="2:3" s="45" customFormat="1">
      <c r="B551" s="77"/>
      <c r="C551" s="77"/>
    </row>
    <row r="552" spans="2:3" s="45" customFormat="1">
      <c r="B552" s="77"/>
      <c r="C552" s="77"/>
    </row>
    <row r="553" spans="2:3" s="45" customFormat="1">
      <c r="B553" s="77"/>
      <c r="C553" s="77"/>
    </row>
    <row r="554" spans="2:3" s="45" customFormat="1">
      <c r="B554" s="77"/>
      <c r="C554" s="77"/>
    </row>
    <row r="555" spans="2:3" s="45" customFormat="1">
      <c r="B555" s="77"/>
      <c r="C555" s="77"/>
    </row>
    <row r="556" spans="2:3" s="45" customFormat="1">
      <c r="B556" s="77"/>
      <c r="C556" s="77"/>
    </row>
    <row r="557" spans="2:3" s="45" customFormat="1">
      <c r="B557" s="77"/>
      <c r="C557" s="77"/>
    </row>
    <row r="558" spans="2:3" s="45" customFormat="1">
      <c r="B558" s="77"/>
      <c r="C558" s="77"/>
    </row>
    <row r="559" spans="2:3" s="45" customFormat="1">
      <c r="B559" s="77"/>
      <c r="C559" s="77"/>
    </row>
    <row r="560" spans="2:3" s="45" customFormat="1">
      <c r="B560" s="77"/>
      <c r="C560" s="77"/>
    </row>
    <row r="561" spans="2:3" s="45" customFormat="1">
      <c r="B561" s="77"/>
      <c r="C561" s="77"/>
    </row>
    <row r="562" spans="2:3" s="45" customFormat="1">
      <c r="B562" s="77"/>
      <c r="C562" s="77"/>
    </row>
    <row r="563" spans="2:3" s="45" customFormat="1">
      <c r="B563" s="77"/>
      <c r="C563" s="77"/>
    </row>
    <row r="564" spans="2:3" s="45" customFormat="1">
      <c r="B564" s="77"/>
      <c r="C564" s="77"/>
    </row>
    <row r="565" spans="2:3" s="45" customFormat="1">
      <c r="B565" s="77"/>
      <c r="C565" s="77"/>
    </row>
    <row r="566" spans="2:3" s="45" customFormat="1">
      <c r="B566" s="77"/>
      <c r="C566" s="77"/>
    </row>
    <row r="567" spans="2:3" s="45" customFormat="1">
      <c r="B567" s="77"/>
      <c r="C567" s="77"/>
    </row>
    <row r="568" spans="2:3" s="45" customFormat="1">
      <c r="B568" s="77"/>
      <c r="C568" s="77"/>
    </row>
    <row r="569" spans="2:3" s="45" customFormat="1">
      <c r="B569" s="77"/>
      <c r="C569" s="77"/>
    </row>
    <row r="570" spans="2:3" s="45" customFormat="1">
      <c r="B570" s="77"/>
      <c r="C570" s="77"/>
    </row>
    <row r="571" spans="2:3" s="45" customFormat="1">
      <c r="B571" s="77"/>
      <c r="C571" s="77"/>
    </row>
    <row r="572" spans="2:3" s="45" customFormat="1">
      <c r="B572" s="77"/>
      <c r="C572" s="77"/>
    </row>
    <row r="573" spans="2:3" s="45" customFormat="1">
      <c r="B573" s="77"/>
      <c r="C573" s="77"/>
    </row>
    <row r="574" spans="2:3" s="45" customFormat="1">
      <c r="B574" s="77"/>
      <c r="C574" s="77"/>
    </row>
    <row r="575" spans="2:3" s="45" customFormat="1">
      <c r="B575" s="77"/>
      <c r="C575" s="77"/>
    </row>
    <row r="576" spans="2:3" s="45" customFormat="1">
      <c r="B576" s="77"/>
      <c r="C576" s="77"/>
    </row>
    <row r="577" spans="2:3" s="45" customFormat="1">
      <c r="B577" s="77"/>
      <c r="C577" s="77"/>
    </row>
    <row r="578" spans="2:3" s="45" customFormat="1">
      <c r="B578" s="77"/>
      <c r="C578" s="77"/>
    </row>
    <row r="579" spans="2:3" s="45" customFormat="1">
      <c r="B579" s="77"/>
      <c r="C579" s="77"/>
    </row>
    <row r="580" spans="2:3" s="45" customFormat="1">
      <c r="B580" s="77"/>
      <c r="C580" s="77"/>
    </row>
    <row r="581" spans="2:3" s="45" customFormat="1">
      <c r="B581" s="77"/>
      <c r="C581" s="77"/>
    </row>
    <row r="582" spans="2:3" s="45" customFormat="1">
      <c r="B582" s="77"/>
      <c r="C582" s="77"/>
    </row>
    <row r="583" spans="2:3" s="45" customFormat="1">
      <c r="B583" s="77"/>
      <c r="C583" s="77"/>
    </row>
    <row r="584" spans="2:3" s="45" customFormat="1">
      <c r="B584" s="77"/>
      <c r="C584" s="77"/>
    </row>
    <row r="585" spans="2:3" s="45" customFormat="1">
      <c r="B585" s="77"/>
      <c r="C585" s="77"/>
    </row>
    <row r="586" spans="2:3" s="45" customFormat="1">
      <c r="B586" s="77"/>
      <c r="C586" s="77"/>
    </row>
    <row r="587" spans="2:3" s="45" customFormat="1">
      <c r="B587" s="77"/>
      <c r="C587" s="77"/>
    </row>
    <row r="588" spans="2:3" s="45" customFormat="1">
      <c r="B588" s="77"/>
      <c r="C588" s="77"/>
    </row>
    <row r="589" spans="2:3" s="45" customFormat="1">
      <c r="B589" s="77"/>
      <c r="C589" s="77"/>
    </row>
    <row r="590" spans="2:3" s="45" customFormat="1">
      <c r="B590" s="77"/>
      <c r="C590" s="77"/>
    </row>
    <row r="591" spans="2:3" s="45" customFormat="1">
      <c r="B591" s="77"/>
      <c r="C591" s="77"/>
    </row>
    <row r="592" spans="2:3" s="45" customFormat="1">
      <c r="B592" s="77"/>
      <c r="C592" s="77"/>
    </row>
    <row r="593" spans="2:3" s="45" customFormat="1">
      <c r="B593" s="77"/>
      <c r="C593" s="77"/>
    </row>
    <row r="594" spans="2:3" s="45" customFormat="1">
      <c r="B594" s="77"/>
      <c r="C594" s="77"/>
    </row>
    <row r="595" spans="2:3" s="45" customFormat="1">
      <c r="B595" s="77"/>
      <c r="C595" s="77"/>
    </row>
    <row r="596" spans="2:3" s="45" customFormat="1">
      <c r="B596" s="77"/>
      <c r="C596" s="77"/>
    </row>
    <row r="597" spans="2:3" s="45" customFormat="1">
      <c r="B597" s="77"/>
      <c r="C597" s="77"/>
    </row>
    <row r="598" spans="2:3" s="45" customFormat="1">
      <c r="B598" s="77"/>
      <c r="C598" s="77"/>
    </row>
    <row r="599" spans="2:3" s="45" customFormat="1">
      <c r="B599" s="77"/>
      <c r="C599" s="77"/>
    </row>
    <row r="600" spans="2:3" s="45" customFormat="1">
      <c r="B600" s="77"/>
      <c r="C600" s="77"/>
    </row>
    <row r="601" spans="2:3" s="45" customFormat="1">
      <c r="B601" s="77"/>
      <c r="C601" s="77"/>
    </row>
    <row r="602" spans="2:3" s="45" customFormat="1">
      <c r="B602" s="77"/>
      <c r="C602" s="77"/>
    </row>
    <row r="603" spans="2:3" s="45" customFormat="1">
      <c r="B603" s="77"/>
      <c r="C603" s="77"/>
    </row>
    <row r="604" spans="2:3" s="45" customFormat="1">
      <c r="B604" s="77"/>
      <c r="C604" s="77"/>
    </row>
    <row r="605" spans="2:3" s="45" customFormat="1">
      <c r="B605" s="77"/>
      <c r="C605" s="77"/>
    </row>
    <row r="606" spans="2:3" s="45" customFormat="1">
      <c r="B606" s="77"/>
      <c r="C606" s="77"/>
    </row>
    <row r="607" spans="2:3" s="45" customFormat="1">
      <c r="B607" s="77"/>
      <c r="C607" s="77"/>
    </row>
    <row r="608" spans="2:3" s="45" customFormat="1">
      <c r="B608" s="77"/>
      <c r="C608" s="77"/>
    </row>
    <row r="609" spans="2:3" s="45" customFormat="1">
      <c r="B609" s="77"/>
      <c r="C609" s="77"/>
    </row>
    <row r="610" spans="2:3" s="45" customFormat="1">
      <c r="B610" s="77"/>
      <c r="C610" s="77"/>
    </row>
    <row r="611" spans="2:3" s="45" customFormat="1">
      <c r="B611" s="77"/>
      <c r="C611" s="77"/>
    </row>
    <row r="612" spans="2:3" s="45" customFormat="1">
      <c r="B612" s="77"/>
      <c r="C612" s="77"/>
    </row>
    <row r="613" spans="2:3" s="45" customFormat="1">
      <c r="B613" s="77"/>
      <c r="C613" s="77"/>
    </row>
    <row r="614" spans="2:3" s="45" customFormat="1">
      <c r="B614" s="77"/>
      <c r="C614" s="77"/>
    </row>
    <row r="615" spans="2:3" s="45" customFormat="1">
      <c r="B615" s="77"/>
      <c r="C615" s="77"/>
    </row>
    <row r="616" spans="2:3" s="45" customFormat="1">
      <c r="B616" s="77"/>
      <c r="C616" s="77"/>
    </row>
    <row r="617" spans="2:3" s="45" customFormat="1">
      <c r="B617" s="77"/>
      <c r="C617" s="77"/>
    </row>
    <row r="618" spans="2:3" s="45" customFormat="1">
      <c r="B618" s="77"/>
      <c r="C618" s="77"/>
    </row>
    <row r="619" spans="2:3" s="45" customFormat="1">
      <c r="B619" s="77"/>
      <c r="C619" s="77"/>
    </row>
    <row r="620" spans="2:3" s="45" customFormat="1">
      <c r="B620" s="77"/>
      <c r="C620" s="77"/>
    </row>
    <row r="621" spans="2:3" s="45" customFormat="1">
      <c r="B621" s="77"/>
      <c r="C621" s="77"/>
    </row>
    <row r="622" spans="2:3" s="45" customFormat="1">
      <c r="B622" s="77"/>
      <c r="C622" s="77"/>
    </row>
    <row r="623" spans="2:3" s="45" customFormat="1">
      <c r="B623" s="77"/>
      <c r="C623" s="77"/>
    </row>
    <row r="624" spans="2:3" s="45" customFormat="1">
      <c r="B624" s="77"/>
      <c r="C624" s="77"/>
    </row>
    <row r="625" spans="2:3" s="45" customFormat="1">
      <c r="B625" s="77"/>
      <c r="C625" s="77"/>
    </row>
    <row r="626" spans="2:3" s="45" customFormat="1">
      <c r="B626" s="77"/>
      <c r="C626" s="77"/>
    </row>
    <row r="627" spans="2:3" s="45" customFormat="1">
      <c r="B627" s="77"/>
      <c r="C627" s="77"/>
    </row>
    <row r="628" spans="2:3" s="45" customFormat="1">
      <c r="B628" s="77"/>
      <c r="C628" s="77"/>
    </row>
    <row r="629" spans="2:3" s="45" customFormat="1">
      <c r="B629" s="77"/>
      <c r="C629" s="77"/>
    </row>
    <row r="630" spans="2:3" s="45" customFormat="1">
      <c r="B630" s="77"/>
      <c r="C630" s="77"/>
    </row>
    <row r="631" spans="2:3" s="45" customFormat="1">
      <c r="B631" s="77"/>
      <c r="C631" s="77"/>
    </row>
    <row r="632" spans="2:3" s="45" customFormat="1">
      <c r="B632" s="77"/>
      <c r="C632" s="77"/>
    </row>
    <row r="633" spans="2:3" s="45" customFormat="1">
      <c r="B633" s="77"/>
      <c r="C633" s="77"/>
    </row>
    <row r="634" spans="2:3" s="45" customFormat="1">
      <c r="B634" s="77"/>
      <c r="C634" s="77"/>
    </row>
    <row r="635" spans="2:3" s="45" customFormat="1">
      <c r="B635" s="77"/>
      <c r="C635" s="77"/>
    </row>
    <row r="636" spans="2:3" s="45" customFormat="1">
      <c r="B636" s="77"/>
      <c r="C636" s="77"/>
    </row>
    <row r="637" spans="2:3" s="45" customFormat="1">
      <c r="B637" s="77"/>
      <c r="C637" s="77"/>
    </row>
    <row r="638" spans="2:3" s="45" customFormat="1">
      <c r="B638" s="77"/>
      <c r="C638" s="77"/>
    </row>
    <row r="639" spans="2:3" s="45" customFormat="1">
      <c r="B639" s="77"/>
      <c r="C639" s="77"/>
    </row>
    <row r="640" spans="2:3" s="45" customFormat="1">
      <c r="B640" s="77"/>
      <c r="C640" s="77"/>
    </row>
    <row r="641" spans="2:3" s="45" customFormat="1">
      <c r="B641" s="77"/>
      <c r="C641" s="77"/>
    </row>
    <row r="642" spans="2:3" s="45" customFormat="1">
      <c r="B642" s="77"/>
      <c r="C642" s="77"/>
    </row>
    <row r="643" spans="2:3" s="45" customFormat="1">
      <c r="B643" s="77"/>
      <c r="C643" s="77"/>
    </row>
    <row r="644" spans="2:3" s="45" customFormat="1">
      <c r="B644" s="77"/>
      <c r="C644" s="77"/>
    </row>
    <row r="645" spans="2:3" s="45" customFormat="1">
      <c r="B645" s="77"/>
      <c r="C645" s="77"/>
    </row>
    <row r="646" spans="2:3" s="45" customFormat="1">
      <c r="B646" s="77"/>
      <c r="C646" s="77"/>
    </row>
    <row r="647" spans="2:3" s="45" customFormat="1">
      <c r="B647" s="77"/>
      <c r="C647" s="77"/>
    </row>
    <row r="648" spans="2:3" s="45" customFormat="1">
      <c r="B648" s="77"/>
      <c r="C648" s="77"/>
    </row>
    <row r="649" spans="2:3" s="45" customFormat="1">
      <c r="B649" s="77"/>
      <c r="C649" s="77"/>
    </row>
    <row r="650" spans="2:3" s="45" customFormat="1">
      <c r="B650" s="77"/>
      <c r="C650" s="77"/>
    </row>
    <row r="651" spans="2:3" s="45" customFormat="1">
      <c r="B651" s="77"/>
      <c r="C651" s="77"/>
    </row>
    <row r="652" spans="2:3" s="45" customFormat="1">
      <c r="B652" s="77"/>
      <c r="C652" s="77"/>
    </row>
    <row r="653" spans="2:3" s="45" customFormat="1">
      <c r="B653" s="77"/>
      <c r="C653" s="77"/>
    </row>
    <row r="654" spans="2:3" s="45" customFormat="1">
      <c r="B654" s="77"/>
      <c r="C654" s="77"/>
    </row>
    <row r="655" spans="2:3" s="45" customFormat="1">
      <c r="B655" s="77"/>
      <c r="C655" s="77"/>
    </row>
    <row r="656" spans="2:3" s="45" customFormat="1">
      <c r="B656" s="77"/>
      <c r="C656" s="77"/>
    </row>
    <row r="657" spans="2:3" s="45" customFormat="1">
      <c r="B657" s="77"/>
      <c r="C657" s="77"/>
    </row>
    <row r="658" spans="2:3" s="45" customFormat="1">
      <c r="B658" s="77"/>
      <c r="C658" s="77"/>
    </row>
    <row r="659" spans="2:3" s="45" customFormat="1">
      <c r="B659" s="77"/>
      <c r="C659" s="77"/>
    </row>
    <row r="660" spans="2:3" s="45" customFormat="1">
      <c r="B660" s="77"/>
      <c r="C660" s="77"/>
    </row>
    <row r="661" spans="2:3" s="45" customFormat="1">
      <c r="B661" s="77"/>
      <c r="C661" s="77"/>
    </row>
    <row r="662" spans="2:3" s="45" customFormat="1">
      <c r="B662" s="77"/>
      <c r="C662" s="77"/>
    </row>
    <row r="663" spans="2:3" s="45" customFormat="1">
      <c r="B663" s="77"/>
      <c r="C663" s="77"/>
    </row>
    <row r="664" spans="2:3" s="45" customFormat="1">
      <c r="B664" s="77"/>
      <c r="C664" s="77"/>
    </row>
    <row r="665" spans="2:3" s="45" customFormat="1">
      <c r="B665" s="77"/>
      <c r="C665" s="77"/>
    </row>
    <row r="666" spans="2:3" s="45" customFormat="1">
      <c r="B666" s="77"/>
      <c r="C666" s="77"/>
    </row>
    <row r="667" spans="2:3" s="45" customFormat="1">
      <c r="B667" s="77"/>
      <c r="C667" s="77"/>
    </row>
    <row r="668" spans="2:3" s="45" customFormat="1">
      <c r="B668" s="77"/>
      <c r="C668" s="77"/>
    </row>
    <row r="669" spans="2:3" s="45" customFormat="1">
      <c r="B669" s="77"/>
      <c r="C669" s="77"/>
    </row>
    <row r="670" spans="2:3" s="45" customFormat="1">
      <c r="B670" s="77"/>
      <c r="C670" s="77"/>
    </row>
    <row r="671" spans="2:3" s="45" customFormat="1">
      <c r="B671" s="77"/>
      <c r="C671" s="77"/>
    </row>
    <row r="672" spans="2:3" s="45" customFormat="1">
      <c r="B672" s="77"/>
      <c r="C672" s="77"/>
    </row>
    <row r="673" spans="2:3" s="45" customFormat="1">
      <c r="B673" s="77"/>
      <c r="C673" s="77"/>
    </row>
    <row r="674" spans="2:3" s="45" customFormat="1">
      <c r="B674" s="77"/>
      <c r="C674" s="77"/>
    </row>
    <row r="675" spans="2:3" s="45" customFormat="1">
      <c r="C675" s="77"/>
    </row>
    <row r="676" spans="2:3" s="45" customFormat="1">
      <c r="C676" s="77"/>
    </row>
    <row r="677" spans="2:3" s="45" customFormat="1">
      <c r="C677" s="77"/>
    </row>
    <row r="678" spans="2:3" s="45" customFormat="1">
      <c r="C678" s="77"/>
    </row>
    <row r="679" spans="2:3" s="45" customFormat="1">
      <c r="C679" s="77"/>
    </row>
    <row r="680" spans="2:3" s="45" customFormat="1">
      <c r="C680" s="77"/>
    </row>
    <row r="681" spans="2:3" s="45" customFormat="1">
      <c r="C681" s="77"/>
    </row>
    <row r="682" spans="2:3" s="45" customFormat="1">
      <c r="C682" s="77"/>
    </row>
    <row r="683" spans="2:3" s="45" customFormat="1">
      <c r="C683" s="77"/>
    </row>
    <row r="684" spans="2:3" s="45" customFormat="1">
      <c r="C684" s="77"/>
    </row>
    <row r="685" spans="2:3" s="45" customFormat="1">
      <c r="C685" s="77"/>
    </row>
    <row r="686" spans="2:3" s="45" customFormat="1">
      <c r="C686" s="77"/>
    </row>
    <row r="687" spans="2:3" s="45" customFormat="1">
      <c r="C687" s="77"/>
    </row>
    <row r="688" spans="2:3" s="45" customFormat="1">
      <c r="C688" s="77"/>
    </row>
    <row r="689" spans="3:3" s="45" customFormat="1">
      <c r="C689" s="77"/>
    </row>
    <row r="690" spans="3:3" s="45" customFormat="1">
      <c r="C690" s="77"/>
    </row>
    <row r="691" spans="3:3" s="45" customFormat="1">
      <c r="C691" s="77"/>
    </row>
    <row r="692" spans="3:3" s="45" customFormat="1">
      <c r="C692" s="77"/>
    </row>
    <row r="693" spans="3:3" s="45" customFormat="1">
      <c r="C693" s="77"/>
    </row>
    <row r="694" spans="3:3" s="45" customFormat="1">
      <c r="C694" s="77"/>
    </row>
    <row r="695" spans="3:3" s="45" customFormat="1">
      <c r="C695" s="77"/>
    </row>
    <row r="696" spans="3:3" s="45" customFormat="1">
      <c r="C696" s="77"/>
    </row>
    <row r="697" spans="3:3" s="45" customFormat="1">
      <c r="C697" s="77"/>
    </row>
    <row r="698" spans="3:3" s="45" customFormat="1">
      <c r="C698" s="77"/>
    </row>
    <row r="699" spans="3:3" s="45" customFormat="1">
      <c r="C699" s="77"/>
    </row>
    <row r="700" spans="3:3" s="45" customFormat="1">
      <c r="C700" s="77"/>
    </row>
    <row r="701" spans="3:3" s="45" customFormat="1">
      <c r="C701" s="77"/>
    </row>
    <row r="702" spans="3:3" s="45" customFormat="1">
      <c r="C702" s="77"/>
    </row>
    <row r="703" spans="3:3" s="45" customFormat="1">
      <c r="C703" s="77"/>
    </row>
    <row r="704" spans="3:3" s="45" customFormat="1">
      <c r="C704" s="77"/>
    </row>
    <row r="705" spans="3:3" s="45" customFormat="1">
      <c r="C705" s="77"/>
    </row>
    <row r="706" spans="3:3" s="45" customFormat="1">
      <c r="C706" s="77"/>
    </row>
    <row r="707" spans="3:3" s="45" customFormat="1">
      <c r="C707" s="77"/>
    </row>
    <row r="708" spans="3:3" s="45" customFormat="1">
      <c r="C708" s="77"/>
    </row>
    <row r="709" spans="3:3" s="45" customFormat="1">
      <c r="C709" s="77"/>
    </row>
    <row r="710" spans="3:3" s="45" customFormat="1">
      <c r="C710" s="77"/>
    </row>
    <row r="711" spans="3:3" s="45" customFormat="1">
      <c r="C711" s="77"/>
    </row>
    <row r="712" spans="3:3" s="45" customFormat="1">
      <c r="C712" s="77"/>
    </row>
    <row r="713" spans="3:3" s="45" customFormat="1">
      <c r="C713" s="77"/>
    </row>
    <row r="714" spans="3:3" s="45" customFormat="1">
      <c r="C714" s="77"/>
    </row>
    <row r="715" spans="3:3" s="45" customFormat="1">
      <c r="C715" s="77"/>
    </row>
    <row r="716" spans="3:3" s="45" customFormat="1">
      <c r="C716" s="77"/>
    </row>
    <row r="717" spans="3:3" s="45" customFormat="1">
      <c r="C717" s="77"/>
    </row>
    <row r="718" spans="3:3" s="45" customFormat="1">
      <c r="C718" s="77"/>
    </row>
    <row r="719" spans="3:3" s="45" customFormat="1">
      <c r="C719" s="77"/>
    </row>
    <row r="720" spans="3:3" s="45" customFormat="1">
      <c r="C720" s="77"/>
    </row>
    <row r="721" spans="3:3" s="45" customFormat="1">
      <c r="C721" s="77"/>
    </row>
    <row r="722" spans="3:3" s="45" customFormat="1">
      <c r="C722" s="77"/>
    </row>
    <row r="723" spans="3:3" s="45" customFormat="1">
      <c r="C723" s="77"/>
    </row>
    <row r="724" spans="3:3" s="45" customFormat="1">
      <c r="C724" s="77"/>
    </row>
    <row r="725" spans="3:3" s="45" customFormat="1">
      <c r="C725" s="77"/>
    </row>
    <row r="726" spans="3:3" s="45" customFormat="1">
      <c r="C726" s="77"/>
    </row>
    <row r="727" spans="3:3" s="45" customFormat="1">
      <c r="C727" s="77"/>
    </row>
    <row r="728" spans="3:3" s="45" customFormat="1">
      <c r="C728" s="77"/>
    </row>
    <row r="729" spans="3:3" s="45" customFormat="1">
      <c r="C729" s="77"/>
    </row>
    <row r="730" spans="3:3" s="45" customFormat="1">
      <c r="C730" s="77"/>
    </row>
    <row r="731" spans="3:3" s="45" customFormat="1">
      <c r="C731" s="77"/>
    </row>
    <row r="732" spans="3:3" s="45" customFormat="1">
      <c r="C732" s="77"/>
    </row>
    <row r="733" spans="3:3" s="45" customFormat="1">
      <c r="C733" s="77"/>
    </row>
    <row r="734" spans="3:3" s="45" customFormat="1">
      <c r="C734" s="77"/>
    </row>
    <row r="735" spans="3:3" s="45" customFormat="1">
      <c r="C735" s="77"/>
    </row>
    <row r="736" spans="3:3" s="45" customFormat="1">
      <c r="C736" s="77"/>
    </row>
    <row r="737" spans="3:3" s="45" customFormat="1">
      <c r="C737" s="77"/>
    </row>
    <row r="738" spans="3:3" s="45" customFormat="1">
      <c r="C738" s="77"/>
    </row>
    <row r="739" spans="3:3" s="45" customFormat="1">
      <c r="C739" s="77"/>
    </row>
    <row r="740" spans="3:3" s="45" customFormat="1">
      <c r="C740" s="77"/>
    </row>
    <row r="741" spans="3:3" s="45" customFormat="1">
      <c r="C741" s="77"/>
    </row>
    <row r="742" spans="3:3" s="45" customFormat="1">
      <c r="C742" s="77"/>
    </row>
    <row r="743" spans="3:3" s="45" customFormat="1">
      <c r="C743" s="77"/>
    </row>
    <row r="744" spans="3:3" s="45" customFormat="1">
      <c r="C744" s="77"/>
    </row>
    <row r="745" spans="3:3" s="45" customFormat="1">
      <c r="C745" s="77"/>
    </row>
    <row r="746" spans="3:3" s="45" customFormat="1">
      <c r="C746" s="77"/>
    </row>
    <row r="747" spans="3:3" s="45" customFormat="1">
      <c r="C747" s="77"/>
    </row>
    <row r="748" spans="3:3" s="45" customFormat="1">
      <c r="C748" s="77"/>
    </row>
    <row r="749" spans="3:3" s="45" customFormat="1">
      <c r="C749" s="77"/>
    </row>
    <row r="750" spans="3:3" s="45" customFormat="1">
      <c r="C750" s="77"/>
    </row>
    <row r="751" spans="3:3" s="45" customFormat="1">
      <c r="C751" s="77"/>
    </row>
    <row r="752" spans="3:3" s="45" customFormat="1">
      <c r="C752" s="77"/>
    </row>
    <row r="753" spans="3:3" s="45" customFormat="1">
      <c r="C753" s="77"/>
    </row>
    <row r="754" spans="3:3" s="45" customFormat="1">
      <c r="C754" s="77"/>
    </row>
    <row r="755" spans="3:3" s="45" customFormat="1">
      <c r="C755" s="77"/>
    </row>
    <row r="756" spans="3:3" s="45" customFormat="1">
      <c r="C756" s="77"/>
    </row>
    <row r="757" spans="3:3" s="45" customFormat="1">
      <c r="C757" s="77"/>
    </row>
    <row r="758" spans="3:3" s="45" customFormat="1">
      <c r="C758" s="77"/>
    </row>
    <row r="759" spans="3:3" s="45" customFormat="1">
      <c r="C759" s="77"/>
    </row>
    <row r="760" spans="3:3" s="45" customFormat="1">
      <c r="C760" s="77"/>
    </row>
    <row r="761" spans="3:3" s="45" customFormat="1">
      <c r="C761" s="77"/>
    </row>
    <row r="762" spans="3:3" s="45" customFormat="1">
      <c r="C762" s="77"/>
    </row>
    <row r="763" spans="3:3" s="45" customFormat="1">
      <c r="C763" s="77"/>
    </row>
    <row r="764" spans="3:3" s="45" customFormat="1">
      <c r="C764" s="77"/>
    </row>
    <row r="765" spans="3:3" s="45" customFormat="1">
      <c r="C765" s="77"/>
    </row>
    <row r="766" spans="3:3" s="45" customFormat="1">
      <c r="C766" s="77"/>
    </row>
    <row r="767" spans="3:3" s="45" customFormat="1">
      <c r="C767" s="77"/>
    </row>
    <row r="768" spans="3:3" s="45" customFormat="1">
      <c r="C768" s="77"/>
    </row>
    <row r="769" spans="3:3" s="45" customFormat="1">
      <c r="C769" s="77"/>
    </row>
    <row r="770" spans="3:3" s="45" customFormat="1">
      <c r="C770" s="77"/>
    </row>
    <row r="771" spans="3:3" s="45" customFormat="1">
      <c r="C771" s="77"/>
    </row>
    <row r="772" spans="3:3" s="45" customFormat="1">
      <c r="C772" s="77"/>
    </row>
    <row r="773" spans="3:3" s="45" customFormat="1">
      <c r="C773" s="77"/>
    </row>
    <row r="774" spans="3:3" s="45" customFormat="1">
      <c r="C774" s="77"/>
    </row>
    <row r="775" spans="3:3" s="45" customFormat="1">
      <c r="C775" s="77"/>
    </row>
    <row r="776" spans="3:3" s="45" customFormat="1">
      <c r="C776" s="77"/>
    </row>
    <row r="777" spans="3:3" s="45" customFormat="1">
      <c r="C777" s="77"/>
    </row>
    <row r="778" spans="3:3" s="45" customFormat="1">
      <c r="C778" s="77"/>
    </row>
    <row r="779" spans="3:3" s="45" customFormat="1">
      <c r="C779" s="77"/>
    </row>
    <row r="780" spans="3:3" s="45" customFormat="1">
      <c r="C780" s="77"/>
    </row>
    <row r="781" spans="3:3" s="45" customFormat="1">
      <c r="C781" s="77"/>
    </row>
    <row r="782" spans="3:3" s="45" customFormat="1">
      <c r="C782" s="77"/>
    </row>
    <row r="783" spans="3:3" s="45" customFormat="1">
      <c r="C783" s="77"/>
    </row>
    <row r="784" spans="3:3" s="45" customFormat="1">
      <c r="C784" s="77"/>
    </row>
    <row r="785" spans="3:3" s="45" customFormat="1">
      <c r="C785" s="77"/>
    </row>
    <row r="786" spans="3:3" s="45" customFormat="1">
      <c r="C786" s="77"/>
    </row>
    <row r="787" spans="3:3" s="45" customFormat="1">
      <c r="C787" s="77"/>
    </row>
    <row r="788" spans="3:3" s="45" customFormat="1">
      <c r="C788" s="77"/>
    </row>
    <row r="789" spans="3:3" s="45" customFormat="1">
      <c r="C789" s="77"/>
    </row>
    <row r="790" spans="3:3" s="45" customFormat="1">
      <c r="C790" s="77"/>
    </row>
    <row r="791" spans="3:3" s="45" customFormat="1">
      <c r="C791" s="77"/>
    </row>
    <row r="792" spans="3:3" s="45" customFormat="1">
      <c r="C792" s="77"/>
    </row>
    <row r="793" spans="3:3" s="45" customFormat="1">
      <c r="C793" s="77"/>
    </row>
    <row r="794" spans="3:3" s="45" customFormat="1">
      <c r="C794" s="77"/>
    </row>
    <row r="795" spans="3:3" s="45" customFormat="1">
      <c r="C795" s="77"/>
    </row>
    <row r="796" spans="3:3" s="45" customFormat="1">
      <c r="C796" s="77"/>
    </row>
    <row r="797" spans="3:3" s="45" customFormat="1">
      <c r="C797" s="77"/>
    </row>
    <row r="798" spans="3:3" s="45" customFormat="1">
      <c r="C798" s="77"/>
    </row>
    <row r="799" spans="3:3" s="45" customFormat="1">
      <c r="C799" s="77"/>
    </row>
    <row r="800" spans="3:3" s="45" customFormat="1">
      <c r="C800" s="77"/>
    </row>
    <row r="801" spans="3:3" s="45" customFormat="1">
      <c r="C801" s="77"/>
    </row>
    <row r="802" spans="3:3" s="45" customFormat="1">
      <c r="C802" s="77"/>
    </row>
    <row r="803" spans="3:3" s="45" customFormat="1">
      <c r="C803" s="77"/>
    </row>
    <row r="804" spans="3:3" s="45" customFormat="1">
      <c r="C804" s="77"/>
    </row>
    <row r="805" spans="3:3" s="45" customFormat="1">
      <c r="C805" s="77"/>
    </row>
    <row r="806" spans="3:3" s="45" customFormat="1">
      <c r="C806" s="77"/>
    </row>
    <row r="807" spans="3:3" s="45" customFormat="1">
      <c r="C807" s="77"/>
    </row>
    <row r="808" spans="3:3" s="45" customFormat="1">
      <c r="C808" s="77"/>
    </row>
    <row r="809" spans="3:3" s="45" customFormat="1">
      <c r="C809" s="77"/>
    </row>
    <row r="810" spans="3:3" s="45" customFormat="1">
      <c r="C810" s="77"/>
    </row>
    <row r="811" spans="3:3" s="45" customFormat="1">
      <c r="C811" s="77"/>
    </row>
    <row r="812" spans="3:3" s="45" customFormat="1">
      <c r="C812" s="77"/>
    </row>
    <row r="813" spans="3:3" s="45" customFormat="1">
      <c r="C813" s="77"/>
    </row>
    <row r="814" spans="3:3" s="45" customFormat="1">
      <c r="C814" s="77"/>
    </row>
    <row r="815" spans="3:3" s="45" customFormat="1">
      <c r="C815" s="77"/>
    </row>
    <row r="816" spans="3:3" s="45" customFormat="1">
      <c r="C816" s="77"/>
    </row>
    <row r="817" spans="3:3" s="45" customFormat="1">
      <c r="C817" s="77"/>
    </row>
    <row r="818" spans="3:3" s="45" customFormat="1">
      <c r="C818" s="77"/>
    </row>
    <row r="819" spans="3:3" s="45" customFormat="1">
      <c r="C819" s="77"/>
    </row>
    <row r="820" spans="3:3" s="45" customFormat="1">
      <c r="C820" s="77"/>
    </row>
    <row r="821" spans="3:3" s="45" customFormat="1">
      <c r="C821" s="77"/>
    </row>
    <row r="822" spans="3:3" s="45" customFormat="1">
      <c r="C822" s="77"/>
    </row>
    <row r="823" spans="3:3" s="45" customFormat="1">
      <c r="C823" s="77"/>
    </row>
    <row r="824" spans="3:3" s="45" customFormat="1">
      <c r="C824" s="77"/>
    </row>
    <row r="825" spans="3:3" s="45" customFormat="1">
      <c r="C825" s="77"/>
    </row>
    <row r="826" spans="3:3" s="45" customFormat="1">
      <c r="C826" s="77"/>
    </row>
    <row r="827" spans="3:3" s="45" customFormat="1">
      <c r="C827" s="77"/>
    </row>
    <row r="828" spans="3:3" s="45" customFormat="1">
      <c r="C828" s="77"/>
    </row>
    <row r="829" spans="3:3" s="45" customFormat="1">
      <c r="C829" s="77"/>
    </row>
    <row r="830" spans="3:3" s="45" customFormat="1">
      <c r="C830" s="77"/>
    </row>
    <row r="831" spans="3:3" s="45" customFormat="1">
      <c r="C831" s="77"/>
    </row>
    <row r="832" spans="3:3" s="45" customFormat="1">
      <c r="C832" s="77"/>
    </row>
    <row r="833" spans="3:3" s="45" customFormat="1">
      <c r="C833" s="77"/>
    </row>
    <row r="834" spans="3:3" s="45" customFormat="1">
      <c r="C834" s="77"/>
    </row>
    <row r="835" spans="3:3" s="45" customFormat="1">
      <c r="C835" s="77"/>
    </row>
    <row r="836" spans="3:3" s="45" customFormat="1">
      <c r="C836" s="77"/>
    </row>
    <row r="837" spans="3:3" s="45" customFormat="1">
      <c r="C837" s="77"/>
    </row>
    <row r="838" spans="3:3" s="45" customFormat="1">
      <c r="C838" s="77"/>
    </row>
    <row r="839" spans="3:3" s="45" customFormat="1">
      <c r="C839" s="77"/>
    </row>
    <row r="840" spans="3:3" s="45" customFormat="1">
      <c r="C840" s="77"/>
    </row>
    <row r="841" spans="3:3" s="45" customFormat="1">
      <c r="C841" s="77"/>
    </row>
    <row r="842" spans="3:3" s="45" customFormat="1">
      <c r="C842" s="77"/>
    </row>
    <row r="843" spans="3:3" s="45" customFormat="1">
      <c r="C843" s="77"/>
    </row>
    <row r="844" spans="3:3" s="45" customFormat="1">
      <c r="C844" s="77"/>
    </row>
    <row r="845" spans="3:3" s="45" customFormat="1">
      <c r="C845" s="77"/>
    </row>
    <row r="846" spans="3:3" s="45" customFormat="1">
      <c r="C846" s="77"/>
    </row>
    <row r="847" spans="3:3" s="45" customFormat="1">
      <c r="C847" s="77"/>
    </row>
    <row r="848" spans="3:3" s="45" customFormat="1">
      <c r="C848" s="77"/>
    </row>
    <row r="849" spans="3:3" s="45" customFormat="1">
      <c r="C849" s="77"/>
    </row>
    <row r="850" spans="3:3" s="45" customFormat="1">
      <c r="C850" s="77"/>
    </row>
    <row r="851" spans="3:3" s="45" customFormat="1">
      <c r="C851" s="77"/>
    </row>
    <row r="852" spans="3:3" s="45" customFormat="1">
      <c r="C852" s="77"/>
    </row>
    <row r="853" spans="3:3" s="45" customFormat="1">
      <c r="C853" s="77"/>
    </row>
    <row r="854" spans="3:3" s="45" customFormat="1">
      <c r="C854" s="77"/>
    </row>
    <row r="855" spans="3:3" s="45" customFormat="1">
      <c r="C855" s="77"/>
    </row>
    <row r="856" spans="3:3" s="45" customFormat="1">
      <c r="C856" s="77"/>
    </row>
    <row r="857" spans="3:3" s="45" customFormat="1">
      <c r="C857" s="77"/>
    </row>
    <row r="858" spans="3:3" s="45" customFormat="1">
      <c r="C858" s="77"/>
    </row>
    <row r="859" spans="3:3" s="45" customFormat="1">
      <c r="C859" s="77"/>
    </row>
    <row r="860" spans="3:3" s="45" customFormat="1">
      <c r="C860" s="77"/>
    </row>
    <row r="861" spans="3:3" s="45" customFormat="1">
      <c r="C861" s="77"/>
    </row>
    <row r="862" spans="3:3" s="45" customFormat="1">
      <c r="C862" s="77"/>
    </row>
    <row r="863" spans="3:3" s="45" customFormat="1">
      <c r="C863" s="77"/>
    </row>
    <row r="864" spans="3:3" s="45" customFormat="1">
      <c r="C864" s="77"/>
    </row>
    <row r="865" spans="3:3" s="45" customFormat="1">
      <c r="C865" s="77"/>
    </row>
    <row r="866" spans="3:3" s="45" customFormat="1">
      <c r="C866" s="77"/>
    </row>
    <row r="867" spans="3:3" s="45" customFormat="1">
      <c r="C867" s="77"/>
    </row>
    <row r="868" spans="3:3" s="45" customFormat="1">
      <c r="C868" s="77"/>
    </row>
    <row r="869" spans="3:3" s="45" customFormat="1">
      <c r="C869" s="77"/>
    </row>
    <row r="870" spans="3:3" s="45" customFormat="1">
      <c r="C870" s="77"/>
    </row>
    <row r="871" spans="3:3" s="45" customFormat="1">
      <c r="C871" s="77"/>
    </row>
    <row r="872" spans="3:3" s="45" customFormat="1">
      <c r="C872" s="77"/>
    </row>
    <row r="873" spans="3:3" s="45" customFormat="1">
      <c r="C873" s="77"/>
    </row>
    <row r="874" spans="3:3" s="45" customFormat="1">
      <c r="C874" s="77"/>
    </row>
    <row r="875" spans="3:3" s="45" customFormat="1">
      <c r="C875" s="77"/>
    </row>
    <row r="876" spans="3:3" s="45" customFormat="1">
      <c r="C876" s="77"/>
    </row>
    <row r="877" spans="3:3" s="45" customFormat="1">
      <c r="C877" s="77"/>
    </row>
    <row r="878" spans="3:3" s="45" customFormat="1">
      <c r="C878" s="77"/>
    </row>
    <row r="879" spans="3:3" s="45" customFormat="1">
      <c r="C879" s="77"/>
    </row>
    <row r="880" spans="3:3" s="45" customFormat="1">
      <c r="C880" s="77"/>
    </row>
    <row r="881" spans="3:3" s="45" customFormat="1">
      <c r="C881" s="77"/>
    </row>
    <row r="882" spans="3:3" s="45" customFormat="1">
      <c r="C882" s="77"/>
    </row>
    <row r="883" spans="3:3" s="45" customFormat="1">
      <c r="C883" s="77"/>
    </row>
    <row r="884" spans="3:3" s="45" customFormat="1">
      <c r="C884" s="77"/>
    </row>
    <row r="885" spans="3:3" s="45" customFormat="1">
      <c r="C885" s="77"/>
    </row>
    <row r="886" spans="3:3" s="45" customFormat="1">
      <c r="C886" s="77"/>
    </row>
    <row r="887" spans="3:3" s="45" customFormat="1">
      <c r="C887" s="77"/>
    </row>
    <row r="888" spans="3:3" s="45" customFormat="1">
      <c r="C888" s="77"/>
    </row>
    <row r="889" spans="3:3" s="45" customFormat="1">
      <c r="C889" s="77"/>
    </row>
    <row r="890" spans="3:3" s="45" customFormat="1">
      <c r="C890" s="77"/>
    </row>
    <row r="891" spans="3:3" s="45" customFormat="1">
      <c r="C891" s="77"/>
    </row>
    <row r="892" spans="3:3" s="45" customFormat="1">
      <c r="C892" s="77"/>
    </row>
    <row r="893" spans="3:3" s="45" customFormat="1">
      <c r="C893" s="77"/>
    </row>
    <row r="894" spans="3:3" s="45" customFormat="1">
      <c r="C894" s="77"/>
    </row>
    <row r="895" spans="3:3" s="45" customFormat="1">
      <c r="C895" s="77"/>
    </row>
    <row r="896" spans="3:3" s="45" customFormat="1">
      <c r="C896" s="77"/>
    </row>
    <row r="897" spans="3:3" s="45" customFormat="1">
      <c r="C897" s="77"/>
    </row>
    <row r="898" spans="3:3" s="45" customFormat="1">
      <c r="C898" s="77"/>
    </row>
    <row r="899" spans="3:3" s="45" customFormat="1">
      <c r="C899" s="77"/>
    </row>
    <row r="900" spans="3:3" s="45" customFormat="1">
      <c r="C900" s="77"/>
    </row>
    <row r="901" spans="3:3" s="45" customFormat="1">
      <c r="C901" s="77"/>
    </row>
    <row r="902" spans="3:3" s="45" customFormat="1">
      <c r="C902" s="77"/>
    </row>
    <row r="903" spans="3:3" s="45" customFormat="1">
      <c r="C903" s="77"/>
    </row>
    <row r="904" spans="3:3" s="45" customFormat="1">
      <c r="C904" s="77"/>
    </row>
    <row r="905" spans="3:3" s="45" customFormat="1">
      <c r="C905" s="77"/>
    </row>
    <row r="906" spans="3:3" s="45" customFormat="1">
      <c r="C906" s="77"/>
    </row>
    <row r="907" spans="3:3" s="45" customFormat="1">
      <c r="C907" s="77"/>
    </row>
    <row r="908" spans="3:3" s="45" customFormat="1">
      <c r="C908" s="77"/>
    </row>
    <row r="909" spans="3:3" s="45" customFormat="1">
      <c r="C909" s="77"/>
    </row>
    <row r="910" spans="3:3" s="45" customFormat="1">
      <c r="C910" s="77"/>
    </row>
    <row r="911" spans="3:3" s="45" customFormat="1">
      <c r="C911" s="77"/>
    </row>
    <row r="912" spans="3:3" s="45" customFormat="1">
      <c r="C912" s="77"/>
    </row>
    <row r="913" spans="3:3" s="45" customFormat="1">
      <c r="C913" s="77"/>
    </row>
    <row r="914" spans="3:3" s="45" customFormat="1">
      <c r="C914" s="77"/>
    </row>
    <row r="915" spans="3:3" s="45" customFormat="1">
      <c r="C915" s="77"/>
    </row>
    <row r="916" spans="3:3" s="45" customFormat="1">
      <c r="C916" s="77"/>
    </row>
    <row r="917" spans="3:3" s="45" customFormat="1">
      <c r="C917" s="77"/>
    </row>
    <row r="918" spans="3:3" s="45" customFormat="1">
      <c r="C918" s="77"/>
    </row>
    <row r="919" spans="3:3" s="45" customFormat="1">
      <c r="C919" s="77"/>
    </row>
    <row r="920" spans="3:3" s="45" customFormat="1">
      <c r="C920" s="77"/>
    </row>
    <row r="921" spans="3:3" s="45" customFormat="1">
      <c r="C921" s="77"/>
    </row>
    <row r="922" spans="3:3" s="45" customFormat="1">
      <c r="C922" s="77"/>
    </row>
    <row r="923" spans="3:3" s="45" customFormat="1">
      <c r="C923" s="77"/>
    </row>
    <row r="924" spans="3:3" s="45" customFormat="1">
      <c r="C924" s="77"/>
    </row>
    <row r="925" spans="3:3" s="45" customFormat="1">
      <c r="C925" s="77"/>
    </row>
    <row r="926" spans="3:3" s="45" customFormat="1">
      <c r="C926" s="77"/>
    </row>
    <row r="927" spans="3:3" s="45" customFormat="1">
      <c r="C927" s="77"/>
    </row>
    <row r="928" spans="3:3" s="45" customFormat="1">
      <c r="C928" s="77"/>
    </row>
    <row r="929" spans="3:3" s="45" customFormat="1">
      <c r="C929" s="77"/>
    </row>
    <row r="930" spans="3:3" s="45" customFormat="1">
      <c r="C930" s="77"/>
    </row>
    <row r="931" spans="3:3" s="45" customFormat="1">
      <c r="C931" s="77"/>
    </row>
    <row r="932" spans="3:3" s="45" customFormat="1">
      <c r="C932" s="77"/>
    </row>
    <row r="933" spans="3:3" s="45" customFormat="1">
      <c r="C933" s="77"/>
    </row>
    <row r="934" spans="3:3" s="45" customFormat="1">
      <c r="C934" s="77"/>
    </row>
    <row r="935" spans="3:3" s="45" customFormat="1">
      <c r="C935" s="77"/>
    </row>
    <row r="936" spans="3:3" s="45" customFormat="1">
      <c r="C936" s="77"/>
    </row>
    <row r="937" spans="3:3" s="45" customFormat="1">
      <c r="C937" s="77"/>
    </row>
    <row r="938" spans="3:3" s="45" customFormat="1">
      <c r="C938" s="77"/>
    </row>
    <row r="939" spans="3:3" s="45" customFormat="1">
      <c r="C939" s="77"/>
    </row>
    <row r="940" spans="3:3" s="45" customFormat="1">
      <c r="C940" s="77"/>
    </row>
    <row r="941" spans="3:3" s="45" customFormat="1">
      <c r="C941" s="77"/>
    </row>
    <row r="942" spans="3:3" s="45" customFormat="1">
      <c r="C942" s="77"/>
    </row>
    <row r="943" spans="3:3" s="45" customFormat="1">
      <c r="C943" s="77"/>
    </row>
    <row r="944" spans="3:3" s="45" customFormat="1">
      <c r="C944" s="77"/>
    </row>
    <row r="945" spans="3:3" s="45" customFormat="1">
      <c r="C945" s="77"/>
    </row>
    <row r="946" spans="3:3" s="45" customFormat="1">
      <c r="C946" s="77"/>
    </row>
    <row r="947" spans="3:3" s="45" customFormat="1">
      <c r="C947" s="77"/>
    </row>
    <row r="948" spans="3:3" s="45" customFormat="1">
      <c r="C948" s="77"/>
    </row>
    <row r="949" spans="3:3" s="45" customFormat="1">
      <c r="C949" s="77"/>
    </row>
    <row r="950" spans="3:3" s="45" customFormat="1">
      <c r="C950" s="77"/>
    </row>
    <row r="951" spans="3:3" s="45" customFormat="1">
      <c r="C951" s="77"/>
    </row>
    <row r="952" spans="3:3" s="45" customFormat="1">
      <c r="C952" s="77"/>
    </row>
    <row r="953" spans="3:3" s="45" customFormat="1">
      <c r="C953" s="77"/>
    </row>
    <row r="954" spans="3:3" s="45" customFormat="1">
      <c r="C954" s="77"/>
    </row>
    <row r="955" spans="3:3" s="45" customFormat="1">
      <c r="C955" s="77"/>
    </row>
    <row r="956" spans="3:3" s="45" customFormat="1">
      <c r="C956" s="77"/>
    </row>
    <row r="957" spans="3:3" s="45" customFormat="1">
      <c r="C957" s="77"/>
    </row>
    <row r="958" spans="3:3" s="45" customFormat="1">
      <c r="C958" s="77"/>
    </row>
    <row r="959" spans="3:3" s="45" customFormat="1">
      <c r="C959" s="77"/>
    </row>
    <row r="960" spans="3:3" s="45" customFormat="1">
      <c r="C960" s="77"/>
    </row>
    <row r="961" spans="3:3" s="45" customFormat="1">
      <c r="C961" s="77"/>
    </row>
    <row r="962" spans="3:3" s="45" customFormat="1">
      <c r="C962" s="77"/>
    </row>
    <row r="963" spans="3:3" s="45" customFormat="1">
      <c r="C963" s="77"/>
    </row>
    <row r="964" spans="3:3" s="45" customFormat="1">
      <c r="C964" s="77"/>
    </row>
    <row r="965" spans="3:3" s="45" customFormat="1">
      <c r="C965" s="77"/>
    </row>
    <row r="966" spans="3:3" s="45" customFormat="1">
      <c r="C966" s="77"/>
    </row>
    <row r="967" spans="3:3" s="45" customFormat="1">
      <c r="C967" s="77"/>
    </row>
    <row r="968" spans="3:3" s="45" customFormat="1">
      <c r="C968" s="77"/>
    </row>
    <row r="969" spans="3:3" s="45" customFormat="1">
      <c r="C969" s="77"/>
    </row>
    <row r="970" spans="3:3" s="45" customFormat="1">
      <c r="C970" s="77"/>
    </row>
    <row r="971" spans="3:3" s="45" customFormat="1">
      <c r="C971" s="77"/>
    </row>
    <row r="972" spans="3:3" s="45" customFormat="1">
      <c r="C972" s="77"/>
    </row>
    <row r="973" spans="3:3" s="45" customFormat="1">
      <c r="C973" s="77"/>
    </row>
    <row r="974" spans="3:3" s="45" customFormat="1">
      <c r="C974" s="77"/>
    </row>
    <row r="975" spans="3:3" s="45" customFormat="1">
      <c r="C975" s="77"/>
    </row>
    <row r="976" spans="3:3" s="45" customFormat="1">
      <c r="C976" s="77"/>
    </row>
    <row r="977" spans="3:3" s="45" customFormat="1">
      <c r="C977" s="77"/>
    </row>
    <row r="978" spans="3:3" s="45" customFormat="1">
      <c r="C978" s="77"/>
    </row>
    <row r="979" spans="3:3" s="45" customFormat="1">
      <c r="C979" s="77"/>
    </row>
    <row r="980" spans="3:3" s="45" customFormat="1">
      <c r="C980" s="77"/>
    </row>
    <row r="981" spans="3:3" s="45" customFormat="1">
      <c r="C981" s="77"/>
    </row>
    <row r="982" spans="3:3" s="45" customFormat="1">
      <c r="C982" s="77"/>
    </row>
    <row r="983" spans="3:3" s="45" customFormat="1">
      <c r="C983" s="77"/>
    </row>
    <row r="984" spans="3:3" s="45" customFormat="1">
      <c r="C984" s="77"/>
    </row>
    <row r="985" spans="3:3" s="45" customFormat="1">
      <c r="C985" s="77"/>
    </row>
    <row r="986" spans="3:3" s="45" customFormat="1">
      <c r="C986" s="77"/>
    </row>
    <row r="987" spans="3:3" s="45" customFormat="1">
      <c r="C987" s="77"/>
    </row>
    <row r="988" spans="3:3" s="45" customFormat="1">
      <c r="C988" s="77"/>
    </row>
    <row r="989" spans="3:3" s="45" customFormat="1">
      <c r="C989" s="77"/>
    </row>
    <row r="990" spans="3:3" s="45" customFormat="1">
      <c r="C990" s="77"/>
    </row>
    <row r="991" spans="3:3" s="45" customFormat="1">
      <c r="C991" s="77"/>
    </row>
    <row r="992" spans="3:3" s="45" customFormat="1">
      <c r="C992" s="77"/>
    </row>
    <row r="993" spans="3:3" s="45" customFormat="1">
      <c r="C993" s="77"/>
    </row>
    <row r="994" spans="3:3" s="45" customFormat="1">
      <c r="C994" s="77"/>
    </row>
    <row r="995" spans="3:3" s="45" customFormat="1">
      <c r="C995" s="77"/>
    </row>
    <row r="996" spans="3:3" s="45" customFormat="1">
      <c r="C996" s="77"/>
    </row>
    <row r="997" spans="3:3" s="45" customFormat="1">
      <c r="C997" s="77"/>
    </row>
    <row r="998" spans="3:3" s="45" customFormat="1">
      <c r="C998" s="77"/>
    </row>
    <row r="999" spans="3:3" s="45" customFormat="1">
      <c r="C999" s="77"/>
    </row>
    <row r="1000" spans="3:3" s="45" customFormat="1">
      <c r="C1000" s="77"/>
    </row>
    <row r="1001" spans="3:3" s="45" customFormat="1">
      <c r="C1001" s="77"/>
    </row>
    <row r="1002" spans="3:3" s="45" customFormat="1">
      <c r="C1002" s="77"/>
    </row>
    <row r="1003" spans="3:3" s="45" customFormat="1">
      <c r="C1003" s="77"/>
    </row>
    <row r="1004" spans="3:3" s="45" customFormat="1">
      <c r="C1004" s="77"/>
    </row>
    <row r="1005" spans="3:3" s="45" customFormat="1">
      <c r="C1005" s="77"/>
    </row>
    <row r="1006" spans="3:3" s="45" customFormat="1">
      <c r="C1006" s="77"/>
    </row>
    <row r="1007" spans="3:3" s="45" customFormat="1">
      <c r="C1007" s="77"/>
    </row>
    <row r="1008" spans="3:3" s="45" customFormat="1">
      <c r="C1008" s="77"/>
    </row>
    <row r="1009" spans="3:3" s="45" customFormat="1">
      <c r="C1009" s="77"/>
    </row>
    <row r="1010" spans="3:3" s="45" customFormat="1">
      <c r="C1010" s="77"/>
    </row>
    <row r="1011" spans="3:3" s="45" customFormat="1">
      <c r="C1011" s="77"/>
    </row>
    <row r="1012" spans="3:3" s="45" customFormat="1">
      <c r="C1012" s="77"/>
    </row>
    <row r="1013" spans="3:3" s="45" customFormat="1">
      <c r="C1013" s="77"/>
    </row>
    <row r="1014" spans="3:3" s="45" customFormat="1">
      <c r="C1014" s="77"/>
    </row>
    <row r="1015" spans="3:3" s="45" customFormat="1">
      <c r="C1015" s="77"/>
    </row>
    <row r="1016" spans="3:3" s="45" customFormat="1">
      <c r="C1016" s="77"/>
    </row>
    <row r="1017" spans="3:3" s="45" customFormat="1">
      <c r="C1017" s="77"/>
    </row>
    <row r="1018" spans="3:3" s="45" customFormat="1">
      <c r="C1018" s="77"/>
    </row>
    <row r="1019" spans="3:3" s="45" customFormat="1">
      <c r="C1019" s="77"/>
    </row>
    <row r="1020" spans="3:3" s="45" customFormat="1">
      <c r="C1020" s="77"/>
    </row>
    <row r="1021" spans="3:3" s="45" customFormat="1">
      <c r="C1021" s="77"/>
    </row>
    <row r="1022" spans="3:3" s="45" customFormat="1">
      <c r="C1022" s="77"/>
    </row>
    <row r="1023" spans="3:3" s="45" customFormat="1">
      <c r="C1023" s="77"/>
    </row>
    <row r="1024" spans="3:3" s="45" customFormat="1">
      <c r="C1024" s="77"/>
    </row>
    <row r="1025" spans="3:3" s="45" customFormat="1">
      <c r="C1025" s="77"/>
    </row>
    <row r="1026" spans="3:3" s="45" customFormat="1">
      <c r="C1026" s="77"/>
    </row>
    <row r="1027" spans="3:3" s="45" customFormat="1">
      <c r="C1027" s="77"/>
    </row>
    <row r="1028" spans="3:3" s="45" customFormat="1">
      <c r="C1028" s="77"/>
    </row>
    <row r="1029" spans="3:3" s="45" customFormat="1">
      <c r="C1029" s="77"/>
    </row>
    <row r="1030" spans="3:3" s="45" customFormat="1">
      <c r="C1030" s="77"/>
    </row>
    <row r="1031" spans="3:3" s="45" customFormat="1">
      <c r="C1031" s="77"/>
    </row>
    <row r="1032" spans="3:3" s="45" customFormat="1">
      <c r="C1032" s="77"/>
    </row>
    <row r="1033" spans="3:3" s="45" customFormat="1">
      <c r="C1033" s="77"/>
    </row>
    <row r="1034" spans="3:3" s="45" customFormat="1">
      <c r="C1034" s="77"/>
    </row>
    <row r="1035" spans="3:3" s="45" customFormat="1">
      <c r="C1035" s="77"/>
    </row>
    <row r="1036" spans="3:3" s="45" customFormat="1">
      <c r="C1036" s="77"/>
    </row>
    <row r="1037" spans="3:3" s="45" customFormat="1">
      <c r="C1037" s="77"/>
    </row>
    <row r="1038" spans="3:3" s="45" customFormat="1">
      <c r="C1038" s="77"/>
    </row>
    <row r="1039" spans="3:3" s="45" customFormat="1">
      <c r="C1039" s="77"/>
    </row>
    <row r="1040" spans="3:3" s="45" customFormat="1">
      <c r="C1040" s="77"/>
    </row>
    <row r="1041" spans="3:3" s="45" customFormat="1">
      <c r="C1041" s="77"/>
    </row>
    <row r="1042" spans="3:3" s="45" customFormat="1">
      <c r="C1042" s="77"/>
    </row>
    <row r="1043" spans="3:3" s="45" customFormat="1">
      <c r="C1043" s="77"/>
    </row>
    <row r="1044" spans="3:3" s="45" customFormat="1">
      <c r="C1044" s="77"/>
    </row>
    <row r="1045" spans="3:3" s="45" customFormat="1">
      <c r="C1045" s="77"/>
    </row>
    <row r="1046" spans="3:3" s="45" customFormat="1">
      <c r="C1046" s="77"/>
    </row>
    <row r="1047" spans="3:3" s="45" customFormat="1">
      <c r="C1047" s="77"/>
    </row>
    <row r="1048" spans="3:3" s="45" customFormat="1">
      <c r="C1048" s="77"/>
    </row>
    <row r="1049" spans="3:3" s="45" customFormat="1">
      <c r="C1049" s="77"/>
    </row>
    <row r="1050" spans="3:3" s="45" customFormat="1">
      <c r="C1050" s="77"/>
    </row>
    <row r="1051" spans="3:3" s="45" customFormat="1">
      <c r="C1051" s="77"/>
    </row>
    <row r="1052" spans="3:3" s="45" customFormat="1">
      <c r="C1052" s="77"/>
    </row>
    <row r="1053" spans="3:3" s="45" customFormat="1">
      <c r="C1053" s="77"/>
    </row>
    <row r="1054" spans="3:3" s="45" customFormat="1">
      <c r="C1054" s="77"/>
    </row>
    <row r="1055" spans="3:3" s="45" customFormat="1">
      <c r="C1055" s="77"/>
    </row>
    <row r="1056" spans="3:3" s="45" customFormat="1">
      <c r="C1056" s="77"/>
    </row>
    <row r="1057" spans="3:3" s="45" customFormat="1">
      <c r="C1057" s="77"/>
    </row>
    <row r="1058" spans="3:3" s="45" customFormat="1">
      <c r="C1058" s="77"/>
    </row>
    <row r="1059" spans="3:3" s="45" customFormat="1">
      <c r="C1059" s="77"/>
    </row>
    <row r="1060" spans="3:3" s="45" customFormat="1">
      <c r="C1060" s="77"/>
    </row>
    <row r="1061" spans="3:3" s="45" customFormat="1">
      <c r="C1061" s="77"/>
    </row>
    <row r="1062" spans="3:3" s="45" customFormat="1">
      <c r="C1062" s="77"/>
    </row>
    <row r="1063" spans="3:3" s="45" customFormat="1">
      <c r="C1063" s="77"/>
    </row>
    <row r="1064" spans="3:3" s="45" customFormat="1">
      <c r="C1064" s="77"/>
    </row>
    <row r="1065" spans="3:3" s="45" customFormat="1">
      <c r="C1065" s="77"/>
    </row>
    <row r="1066" spans="3:3" s="45" customFormat="1">
      <c r="C1066" s="77"/>
    </row>
    <row r="1067" spans="3:3" s="45" customFormat="1">
      <c r="C1067" s="77"/>
    </row>
    <row r="1068" spans="3:3" s="45" customFormat="1">
      <c r="C1068" s="77"/>
    </row>
    <row r="1069" spans="3:3" s="45" customFormat="1">
      <c r="C1069" s="77"/>
    </row>
    <row r="1070" spans="3:3" s="45" customFormat="1">
      <c r="C1070" s="77"/>
    </row>
    <row r="1071" spans="3:3" s="45" customFormat="1">
      <c r="C1071" s="77"/>
    </row>
    <row r="1072" spans="3:3" s="45" customFormat="1">
      <c r="C1072" s="77"/>
    </row>
    <row r="1073" spans="3:3" s="45" customFormat="1">
      <c r="C1073" s="77"/>
    </row>
    <row r="1074" spans="3:3" s="45" customFormat="1">
      <c r="C1074" s="77"/>
    </row>
    <row r="1075" spans="3:3" s="45" customFormat="1">
      <c r="C1075" s="77"/>
    </row>
    <row r="1076" spans="3:3" s="45" customFormat="1">
      <c r="C1076" s="77"/>
    </row>
    <row r="1077" spans="3:3" s="45" customFormat="1">
      <c r="C1077" s="77"/>
    </row>
    <row r="1078" spans="3:3" s="45" customFormat="1">
      <c r="C1078" s="77"/>
    </row>
    <row r="1079" spans="3:3" s="45" customFormat="1">
      <c r="C1079" s="77"/>
    </row>
    <row r="1080" spans="3:3" s="45" customFormat="1">
      <c r="C1080" s="77"/>
    </row>
    <row r="1081" spans="3:3" s="45" customFormat="1">
      <c r="C1081" s="77"/>
    </row>
    <row r="1082" spans="3:3" s="45" customFormat="1">
      <c r="C1082" s="77"/>
    </row>
    <row r="1083" spans="3:3" s="45" customFormat="1">
      <c r="C1083" s="77"/>
    </row>
    <row r="1084" spans="3:3" s="45" customFormat="1">
      <c r="C1084" s="77"/>
    </row>
    <row r="1085" spans="3:3" s="45" customFormat="1">
      <c r="C1085" s="77"/>
    </row>
    <row r="1086" spans="3:3" s="45" customFormat="1">
      <c r="C1086" s="77"/>
    </row>
    <row r="1087" spans="3:3" s="45" customFormat="1">
      <c r="C1087" s="77"/>
    </row>
    <row r="1088" spans="3:3" s="45" customFormat="1">
      <c r="C1088" s="77"/>
    </row>
    <row r="1089" spans="3:3" s="45" customFormat="1">
      <c r="C1089" s="77"/>
    </row>
    <row r="1090" spans="3:3" s="45" customFormat="1">
      <c r="C1090" s="77"/>
    </row>
    <row r="1091" spans="3:3" s="45" customFormat="1">
      <c r="C1091" s="77"/>
    </row>
    <row r="1092" spans="3:3" s="45" customFormat="1">
      <c r="C1092" s="77"/>
    </row>
    <row r="1093" spans="3:3" s="45" customFormat="1">
      <c r="C1093" s="77"/>
    </row>
    <row r="1094" spans="3:3" s="45" customFormat="1">
      <c r="C1094" s="77"/>
    </row>
    <row r="1095" spans="3:3" s="45" customFormat="1">
      <c r="C1095" s="77"/>
    </row>
    <row r="1096" spans="3:3" s="45" customFormat="1">
      <c r="C1096" s="77"/>
    </row>
    <row r="1097" spans="3:3" s="45" customFormat="1">
      <c r="C1097" s="77"/>
    </row>
    <row r="1098" spans="3:3" s="45" customFormat="1">
      <c r="C1098" s="77"/>
    </row>
    <row r="1099" spans="3:3" s="45" customFormat="1">
      <c r="C1099" s="77"/>
    </row>
    <row r="1100" spans="3:3" s="45" customFormat="1">
      <c r="C1100" s="77"/>
    </row>
    <row r="1101" spans="3:3" s="45" customFormat="1">
      <c r="C1101" s="77"/>
    </row>
    <row r="1102" spans="3:3" s="45" customFormat="1">
      <c r="C1102" s="77"/>
    </row>
    <row r="1103" spans="3:3" s="45" customFormat="1">
      <c r="C1103" s="77"/>
    </row>
    <row r="1104" spans="3:3" s="45" customFormat="1">
      <c r="C1104" s="77"/>
    </row>
    <row r="1105" spans="3:3" s="45" customFormat="1">
      <c r="C1105" s="77"/>
    </row>
    <row r="1106" spans="3:3" s="45" customFormat="1">
      <c r="C1106" s="77"/>
    </row>
    <row r="1107" spans="3:3" s="45" customFormat="1">
      <c r="C1107" s="77"/>
    </row>
    <row r="1108" spans="3:3" s="45" customFormat="1">
      <c r="C1108" s="77"/>
    </row>
    <row r="1109" spans="3:3" s="45" customFormat="1">
      <c r="C1109" s="77"/>
    </row>
    <row r="1110" spans="3:3" s="45" customFormat="1">
      <c r="C1110" s="77"/>
    </row>
    <row r="1111" spans="3:3" s="45" customFormat="1">
      <c r="C1111" s="77"/>
    </row>
    <row r="1112" spans="3:3" s="45" customFormat="1">
      <c r="C1112" s="77"/>
    </row>
    <row r="1113" spans="3:3" s="45" customFormat="1">
      <c r="C1113" s="77"/>
    </row>
    <row r="1114" spans="3:3" s="45" customFormat="1">
      <c r="C1114" s="77"/>
    </row>
    <row r="1115" spans="3:3" s="45" customFormat="1">
      <c r="C1115" s="77"/>
    </row>
    <row r="1116" spans="3:3" s="45" customFormat="1">
      <c r="C1116" s="77"/>
    </row>
    <row r="1117" spans="3:3" s="45" customFormat="1">
      <c r="C1117" s="77"/>
    </row>
    <row r="1118" spans="3:3" s="45" customFormat="1">
      <c r="C1118" s="77"/>
    </row>
    <row r="1119" spans="3:3" s="45" customFormat="1">
      <c r="C1119" s="77"/>
    </row>
    <row r="1120" spans="3:3" s="45" customFormat="1">
      <c r="C1120" s="77"/>
    </row>
    <row r="1121" spans="3:13" s="45" customFormat="1">
      <c r="C1121" s="77"/>
    </row>
    <row r="1122" spans="3:13" s="45" customFormat="1">
      <c r="C1122" s="77"/>
    </row>
    <row r="1123" spans="3:13" s="45" customFormat="1">
      <c r="C1123" s="77"/>
    </row>
    <row r="1124" spans="3:13">
      <c r="C1124" s="77"/>
      <c r="I1124" s="45"/>
      <c r="J1124" s="45"/>
      <c r="K1124" s="45"/>
      <c r="L1124" s="45"/>
      <c r="M1124" s="45"/>
    </row>
    <row r="1125" spans="3:13">
      <c r="C1125" s="77"/>
      <c r="I1125" s="45"/>
      <c r="J1125" s="45"/>
      <c r="K1125" s="45"/>
      <c r="L1125" s="45"/>
      <c r="M1125" s="45"/>
    </row>
    <row r="1126" spans="3:13">
      <c r="C1126" s="77"/>
      <c r="I1126" s="45"/>
      <c r="J1126" s="45"/>
      <c r="K1126" s="45"/>
      <c r="L1126" s="45"/>
      <c r="M1126" s="45"/>
    </row>
    <row r="1127" spans="3:13">
      <c r="C1127" s="77"/>
      <c r="I1127" s="45"/>
      <c r="J1127" s="45"/>
      <c r="K1127" s="45"/>
      <c r="L1127" s="45"/>
      <c r="M1127" s="45"/>
    </row>
    <row r="1128" spans="3:13">
      <c r="C1128" s="77"/>
      <c r="I1128" s="45"/>
      <c r="J1128" s="45"/>
      <c r="K1128" s="45"/>
      <c r="L1128" s="45"/>
      <c r="M1128" s="45"/>
    </row>
    <row r="1129" spans="3:13">
      <c r="C1129" s="77"/>
      <c r="I1129" s="45"/>
      <c r="J1129" s="45"/>
      <c r="K1129" s="45"/>
      <c r="L1129" s="45"/>
      <c r="M1129" s="45"/>
    </row>
    <row r="1130" spans="3:13">
      <c r="C1130" s="77"/>
      <c r="I1130" s="45"/>
      <c r="J1130" s="45"/>
      <c r="K1130" s="45"/>
      <c r="L1130" s="45"/>
      <c r="M1130" s="45"/>
    </row>
    <row r="1131" spans="3:13">
      <c r="C1131" s="77"/>
      <c r="I1131" s="45"/>
      <c r="J1131" s="45"/>
      <c r="K1131" s="45"/>
      <c r="L1131" s="45"/>
      <c r="M1131" s="45"/>
    </row>
    <row r="1132" spans="3:13">
      <c r="C1132" s="77"/>
      <c r="I1132" s="45"/>
      <c r="J1132" s="45"/>
      <c r="K1132" s="45"/>
      <c r="L1132" s="45"/>
      <c r="M1132" s="45"/>
    </row>
    <row r="1133" spans="3:13">
      <c r="C1133" s="77"/>
      <c r="I1133" s="45"/>
      <c r="J1133" s="45"/>
      <c r="K1133" s="45"/>
      <c r="L1133" s="45"/>
      <c r="M1133" s="45"/>
    </row>
    <row r="1134" spans="3:13">
      <c r="C1134" s="77"/>
      <c r="I1134" s="45"/>
      <c r="J1134" s="45"/>
      <c r="K1134" s="45"/>
      <c r="L1134" s="45"/>
      <c r="M1134" s="45"/>
    </row>
    <row r="1135" spans="3:13">
      <c r="C1135" s="77"/>
      <c r="I1135" s="45"/>
      <c r="J1135" s="45"/>
      <c r="K1135" s="45"/>
      <c r="L1135" s="45"/>
      <c r="M1135" s="45"/>
    </row>
    <row r="1136" spans="3:13">
      <c r="C1136" s="77"/>
      <c r="I1136" s="45"/>
      <c r="J1136" s="45"/>
      <c r="K1136" s="45"/>
      <c r="L1136" s="45"/>
      <c r="M1136" s="45"/>
    </row>
    <row r="1137" spans="3:13">
      <c r="C1137" s="77"/>
      <c r="I1137" s="45"/>
      <c r="J1137" s="45"/>
      <c r="K1137" s="45"/>
      <c r="L1137" s="45"/>
      <c r="M1137" s="45"/>
    </row>
    <row r="1138" spans="3:13">
      <c r="C1138" s="77"/>
      <c r="I1138" s="45"/>
      <c r="J1138" s="45"/>
      <c r="K1138" s="45"/>
      <c r="L1138" s="45"/>
      <c r="M1138" s="45"/>
    </row>
    <row r="1139" spans="3:13">
      <c r="C1139" s="77"/>
      <c r="I1139" s="45"/>
      <c r="J1139" s="45"/>
      <c r="K1139" s="45"/>
      <c r="L1139" s="45"/>
      <c r="M1139" s="45"/>
    </row>
    <row r="1140" spans="3:13">
      <c r="C1140" s="77"/>
      <c r="I1140" s="45"/>
      <c r="J1140" s="45"/>
      <c r="K1140" s="45"/>
      <c r="L1140" s="45"/>
      <c r="M1140" s="45"/>
    </row>
    <row r="1141" spans="3:13">
      <c r="C1141" s="77"/>
      <c r="I1141" s="45"/>
      <c r="J1141" s="45"/>
      <c r="K1141" s="45"/>
      <c r="L1141" s="45"/>
      <c r="M1141" s="45"/>
    </row>
    <row r="1142" spans="3:13">
      <c r="C1142" s="77"/>
      <c r="I1142" s="45"/>
      <c r="J1142" s="45"/>
      <c r="K1142" s="45"/>
      <c r="L1142" s="45"/>
      <c r="M1142" s="45"/>
    </row>
    <row r="1143" spans="3:13">
      <c r="C1143" s="77"/>
      <c r="I1143" s="45"/>
      <c r="J1143" s="45"/>
      <c r="K1143" s="45"/>
      <c r="L1143" s="45"/>
      <c r="M1143" s="45"/>
    </row>
    <row r="1144" spans="3:13">
      <c r="C1144" s="77"/>
      <c r="I1144" s="45"/>
      <c r="J1144" s="45"/>
      <c r="K1144" s="45"/>
      <c r="L1144" s="45"/>
      <c r="M1144" s="45"/>
    </row>
    <row r="1145" spans="3:13">
      <c r="C1145" s="77"/>
      <c r="I1145" s="45"/>
      <c r="J1145" s="45"/>
      <c r="K1145" s="45"/>
      <c r="L1145" s="45"/>
      <c r="M1145" s="45"/>
    </row>
    <row r="1146" spans="3:13">
      <c r="C1146" s="77"/>
      <c r="I1146" s="45"/>
      <c r="J1146" s="45"/>
      <c r="K1146" s="45"/>
      <c r="L1146" s="45"/>
      <c r="M1146" s="45"/>
    </row>
    <row r="1147" spans="3:13">
      <c r="C1147" s="77"/>
      <c r="I1147" s="45"/>
      <c r="J1147" s="45"/>
      <c r="K1147" s="45"/>
      <c r="L1147" s="45"/>
      <c r="M1147" s="45"/>
    </row>
    <row r="1148" spans="3:13">
      <c r="C1148" s="77"/>
      <c r="I1148" s="45"/>
      <c r="J1148" s="45"/>
      <c r="K1148" s="45"/>
      <c r="L1148" s="45"/>
      <c r="M1148" s="45"/>
    </row>
    <row r="1149" spans="3:13">
      <c r="C1149" s="77"/>
      <c r="I1149" s="45"/>
      <c r="J1149" s="45"/>
      <c r="K1149" s="45"/>
      <c r="L1149" s="45"/>
      <c r="M1149" s="45"/>
    </row>
    <row r="1150" spans="3:13">
      <c r="C1150" s="77"/>
      <c r="I1150" s="45"/>
      <c r="J1150" s="45"/>
      <c r="K1150" s="45"/>
      <c r="L1150" s="45"/>
      <c r="M1150" s="45"/>
    </row>
    <row r="1151" spans="3:13">
      <c r="C1151" s="77"/>
      <c r="I1151" s="45"/>
      <c r="J1151" s="45"/>
      <c r="K1151" s="45"/>
      <c r="L1151" s="45"/>
      <c r="M1151" s="45"/>
    </row>
    <row r="1152" spans="3:13">
      <c r="C1152" s="77"/>
      <c r="I1152" s="45"/>
      <c r="J1152" s="45"/>
      <c r="K1152" s="45"/>
      <c r="L1152" s="45"/>
      <c r="M1152" s="45"/>
    </row>
    <row r="1153" spans="3:13">
      <c r="C1153" s="77"/>
      <c r="I1153" s="45"/>
      <c r="J1153" s="45"/>
      <c r="K1153" s="45"/>
      <c r="L1153" s="45"/>
      <c r="M1153" s="45"/>
    </row>
    <row r="1154" spans="3:13">
      <c r="C1154" s="77"/>
      <c r="I1154" s="45"/>
      <c r="J1154" s="45"/>
      <c r="K1154" s="45"/>
      <c r="L1154" s="45"/>
      <c r="M1154" s="45"/>
    </row>
    <row r="1155" spans="3:13">
      <c r="C1155" s="77"/>
      <c r="I1155" s="45"/>
      <c r="J1155" s="45"/>
      <c r="K1155" s="45"/>
      <c r="L1155" s="45"/>
      <c r="M1155" s="45"/>
    </row>
    <row r="1156" spans="3:13">
      <c r="C1156" s="77"/>
      <c r="I1156" s="45"/>
      <c r="J1156" s="45"/>
      <c r="K1156" s="45"/>
      <c r="L1156" s="45"/>
      <c r="M1156" s="45"/>
    </row>
    <row r="1157" spans="3:13">
      <c r="C1157" s="77"/>
      <c r="I1157" s="45"/>
      <c r="J1157" s="45"/>
      <c r="K1157" s="45"/>
      <c r="L1157" s="45"/>
      <c r="M1157" s="45"/>
    </row>
    <row r="1158" spans="3:13">
      <c r="C1158" s="77"/>
      <c r="I1158" s="45"/>
      <c r="J1158" s="45"/>
      <c r="K1158" s="45"/>
      <c r="L1158" s="45"/>
      <c r="M1158" s="45"/>
    </row>
    <row r="1159" spans="3:13">
      <c r="C1159" s="77"/>
      <c r="I1159" s="45"/>
      <c r="J1159" s="45"/>
      <c r="K1159" s="45"/>
      <c r="L1159" s="45"/>
      <c r="M1159" s="45"/>
    </row>
    <row r="1160" spans="3:13">
      <c r="C1160" s="77"/>
      <c r="I1160" s="45"/>
      <c r="J1160" s="45"/>
      <c r="K1160" s="45"/>
      <c r="L1160" s="45"/>
      <c r="M1160" s="45"/>
    </row>
    <row r="1161" spans="3:13">
      <c r="C1161" s="77"/>
      <c r="I1161" s="45"/>
      <c r="J1161" s="45"/>
      <c r="K1161" s="45"/>
      <c r="L1161" s="45"/>
      <c r="M1161" s="45"/>
    </row>
    <row r="1162" spans="3:13">
      <c r="C1162" s="77"/>
      <c r="I1162" s="45"/>
      <c r="J1162" s="45"/>
      <c r="K1162" s="45"/>
      <c r="L1162" s="45"/>
      <c r="M1162" s="45"/>
    </row>
    <row r="1163" spans="3:13">
      <c r="C1163" s="77"/>
      <c r="I1163" s="45"/>
      <c r="J1163" s="45"/>
      <c r="K1163" s="45"/>
      <c r="L1163" s="45"/>
      <c r="M1163" s="45"/>
    </row>
    <row r="1164" spans="3:13">
      <c r="C1164" s="77"/>
      <c r="I1164" s="45"/>
      <c r="J1164" s="45"/>
      <c r="K1164" s="45"/>
      <c r="L1164" s="45"/>
      <c r="M1164" s="45"/>
    </row>
    <row r="1165" spans="3:13">
      <c r="C1165" s="77"/>
      <c r="I1165" s="45"/>
      <c r="J1165" s="45"/>
      <c r="K1165" s="45"/>
      <c r="L1165" s="45"/>
      <c r="M1165" s="45"/>
    </row>
    <row r="1166" spans="3:13">
      <c r="C1166" s="77"/>
      <c r="I1166" s="45"/>
      <c r="J1166" s="45"/>
      <c r="K1166" s="45"/>
      <c r="L1166" s="45"/>
      <c r="M1166" s="45"/>
    </row>
    <row r="1167" spans="3:13">
      <c r="C1167" s="77"/>
      <c r="I1167" s="45"/>
      <c r="J1167" s="45"/>
      <c r="K1167" s="45"/>
      <c r="L1167" s="45"/>
      <c r="M1167" s="45"/>
    </row>
    <row r="1168" spans="3:13">
      <c r="C1168" s="77"/>
      <c r="I1168" s="45"/>
      <c r="J1168" s="45"/>
      <c r="K1168" s="45"/>
      <c r="L1168" s="45"/>
      <c r="M1168" s="45"/>
    </row>
    <row r="1169" spans="3:13">
      <c r="C1169" s="77"/>
      <c r="I1169" s="45"/>
      <c r="J1169" s="45"/>
      <c r="K1169" s="45"/>
      <c r="L1169" s="45"/>
      <c r="M1169" s="45"/>
    </row>
    <row r="1170" spans="3:13">
      <c r="C1170" s="77"/>
      <c r="I1170" s="45"/>
      <c r="J1170" s="45"/>
      <c r="K1170" s="45"/>
      <c r="L1170" s="45"/>
      <c r="M1170" s="45"/>
    </row>
    <row r="1171" spans="3:13">
      <c r="C1171" s="77"/>
      <c r="I1171" s="45"/>
      <c r="J1171" s="45"/>
      <c r="K1171" s="45"/>
      <c r="L1171" s="45"/>
      <c r="M1171" s="45"/>
    </row>
    <row r="1172" spans="3:13">
      <c r="C1172" s="77"/>
      <c r="I1172" s="45"/>
      <c r="J1172" s="45"/>
      <c r="K1172" s="45"/>
      <c r="L1172" s="45"/>
      <c r="M1172" s="45"/>
    </row>
    <row r="1173" spans="3:13">
      <c r="C1173" s="77"/>
      <c r="I1173" s="45"/>
      <c r="J1173" s="45"/>
      <c r="K1173" s="45"/>
      <c r="L1173" s="45"/>
      <c r="M1173" s="45"/>
    </row>
    <row r="1174" spans="3:13">
      <c r="C1174" s="77"/>
      <c r="I1174" s="45"/>
      <c r="J1174" s="45"/>
      <c r="K1174" s="45"/>
      <c r="L1174" s="45"/>
      <c r="M1174" s="45"/>
    </row>
    <row r="1175" spans="3:13">
      <c r="C1175" s="77"/>
      <c r="I1175" s="45"/>
      <c r="J1175" s="45"/>
      <c r="K1175" s="45"/>
      <c r="L1175" s="45"/>
      <c r="M1175" s="45"/>
    </row>
    <row r="1176" spans="3:13">
      <c r="C1176" s="77"/>
      <c r="I1176" s="45"/>
      <c r="J1176" s="45"/>
      <c r="K1176" s="45"/>
      <c r="L1176" s="45"/>
      <c r="M1176" s="45"/>
    </row>
    <row r="1177" spans="3:13">
      <c r="C1177" s="77"/>
      <c r="I1177" s="45"/>
      <c r="J1177" s="45"/>
      <c r="K1177" s="45"/>
      <c r="L1177" s="45"/>
      <c r="M1177" s="45"/>
    </row>
    <row r="1178" spans="3:13">
      <c r="C1178" s="77"/>
      <c r="I1178" s="45"/>
      <c r="J1178" s="45"/>
      <c r="K1178" s="45"/>
      <c r="L1178" s="45"/>
      <c r="M1178" s="45"/>
    </row>
    <row r="1179" spans="3:13">
      <c r="C1179" s="77"/>
      <c r="I1179" s="45"/>
      <c r="J1179" s="45"/>
      <c r="K1179" s="45"/>
      <c r="L1179" s="45"/>
      <c r="M1179" s="45"/>
    </row>
    <row r="1180" spans="3:13">
      <c r="C1180" s="77"/>
      <c r="I1180" s="45"/>
      <c r="J1180" s="45"/>
      <c r="K1180" s="45"/>
      <c r="L1180" s="45"/>
      <c r="M1180" s="45"/>
    </row>
    <row r="1181" spans="3:13">
      <c r="C1181" s="77"/>
      <c r="I1181" s="45"/>
      <c r="J1181" s="45"/>
      <c r="K1181" s="45"/>
      <c r="L1181" s="45"/>
      <c r="M1181" s="45"/>
    </row>
    <row r="1182" spans="3:13">
      <c r="C1182" s="77"/>
      <c r="I1182" s="45"/>
      <c r="J1182" s="45"/>
      <c r="K1182" s="45"/>
      <c r="L1182" s="45"/>
      <c r="M1182" s="45"/>
    </row>
    <row r="1183" spans="3:13">
      <c r="C1183" s="77"/>
      <c r="I1183" s="45"/>
      <c r="J1183" s="45"/>
      <c r="K1183" s="45"/>
      <c r="L1183" s="45"/>
      <c r="M1183" s="45"/>
    </row>
    <row r="1184" spans="3:13">
      <c r="C1184" s="77"/>
      <c r="I1184" s="45"/>
      <c r="J1184" s="45"/>
      <c r="K1184" s="45"/>
      <c r="L1184" s="45"/>
      <c r="M1184" s="45"/>
    </row>
    <row r="1185" spans="3:13">
      <c r="C1185" s="77"/>
      <c r="I1185" s="45"/>
      <c r="J1185" s="45"/>
      <c r="K1185" s="45"/>
      <c r="L1185" s="45"/>
      <c r="M1185" s="45"/>
    </row>
    <row r="1186" spans="3:13">
      <c r="C1186" s="77"/>
      <c r="I1186" s="45"/>
      <c r="J1186" s="45"/>
      <c r="K1186" s="45"/>
      <c r="L1186" s="45"/>
      <c r="M1186" s="45"/>
    </row>
    <row r="1187" spans="3:13">
      <c r="C1187" s="77"/>
      <c r="I1187" s="45"/>
      <c r="J1187" s="45"/>
      <c r="K1187" s="45"/>
      <c r="L1187" s="45"/>
      <c r="M1187" s="45"/>
    </row>
    <row r="1188" spans="3:13">
      <c r="C1188" s="77"/>
      <c r="I1188" s="45"/>
      <c r="J1188" s="45"/>
      <c r="K1188" s="45"/>
      <c r="L1188" s="45"/>
      <c r="M1188" s="45"/>
    </row>
    <row r="1189" spans="3:13">
      <c r="C1189" s="77"/>
      <c r="I1189" s="45"/>
      <c r="J1189" s="45"/>
      <c r="K1189" s="45"/>
      <c r="L1189" s="45"/>
      <c r="M1189" s="45"/>
    </row>
    <row r="1190" spans="3:13">
      <c r="C1190" s="77"/>
      <c r="I1190" s="45"/>
      <c r="J1190" s="45"/>
      <c r="K1190" s="45"/>
      <c r="L1190" s="45"/>
      <c r="M1190" s="45"/>
    </row>
    <row r="1191" spans="3:13">
      <c r="C1191" s="77"/>
      <c r="I1191" s="45"/>
      <c r="J1191" s="45"/>
      <c r="K1191" s="45"/>
      <c r="L1191" s="45"/>
      <c r="M1191" s="45"/>
    </row>
    <row r="1192" spans="3:13">
      <c r="C1192" s="77"/>
      <c r="I1192" s="45"/>
      <c r="J1192" s="45"/>
      <c r="K1192" s="45"/>
      <c r="L1192" s="45"/>
      <c r="M1192" s="45"/>
    </row>
    <row r="1193" spans="3:13">
      <c r="C1193" s="77"/>
      <c r="I1193" s="45"/>
      <c r="J1193" s="45"/>
      <c r="K1193" s="45"/>
      <c r="L1193" s="45"/>
      <c r="M1193" s="45"/>
    </row>
    <row r="1194" spans="3:13">
      <c r="C1194" s="77"/>
      <c r="I1194" s="45"/>
      <c r="J1194" s="45"/>
      <c r="K1194" s="45"/>
      <c r="L1194" s="45"/>
      <c r="M1194" s="45"/>
    </row>
    <row r="1195" spans="3:13">
      <c r="C1195" s="77"/>
      <c r="I1195" s="45"/>
      <c r="J1195" s="45"/>
      <c r="K1195" s="45"/>
      <c r="L1195" s="45"/>
      <c r="M1195" s="45"/>
    </row>
    <row r="1196" spans="3:13">
      <c r="C1196" s="77"/>
      <c r="I1196" s="45"/>
      <c r="J1196" s="45"/>
      <c r="K1196" s="45"/>
      <c r="L1196" s="45"/>
      <c r="M1196" s="45"/>
    </row>
    <row r="1197" spans="3:13">
      <c r="C1197" s="77"/>
      <c r="I1197" s="45"/>
      <c r="J1197" s="45"/>
      <c r="K1197" s="45"/>
      <c r="L1197" s="45"/>
      <c r="M1197" s="45"/>
    </row>
    <row r="1198" spans="3:13">
      <c r="C1198" s="77"/>
      <c r="I1198" s="45"/>
      <c r="J1198" s="45"/>
      <c r="K1198" s="45"/>
      <c r="L1198" s="45"/>
      <c r="M1198" s="45"/>
    </row>
    <row r="1199" spans="3:13">
      <c r="C1199" s="77"/>
      <c r="I1199" s="45"/>
      <c r="J1199" s="45"/>
      <c r="K1199" s="45"/>
      <c r="L1199" s="45"/>
      <c r="M1199" s="45"/>
    </row>
    <row r="1200" spans="3:13">
      <c r="C1200" s="77"/>
      <c r="I1200" s="45"/>
      <c r="J1200" s="45"/>
      <c r="K1200" s="45"/>
      <c r="L1200" s="45"/>
      <c r="M1200" s="45"/>
    </row>
    <row r="1201" spans="3:13">
      <c r="C1201" s="77"/>
      <c r="I1201" s="45"/>
      <c r="J1201" s="45"/>
      <c r="K1201" s="45"/>
      <c r="L1201" s="45"/>
      <c r="M1201" s="45"/>
    </row>
    <row r="1202" spans="3:13">
      <c r="C1202" s="77"/>
      <c r="I1202" s="45"/>
      <c r="J1202" s="45"/>
      <c r="K1202" s="45"/>
      <c r="L1202" s="45"/>
      <c r="M1202" s="45"/>
    </row>
    <row r="1203" spans="3:13">
      <c r="C1203" s="77"/>
      <c r="I1203" s="45"/>
      <c r="J1203" s="45"/>
      <c r="K1203" s="45"/>
      <c r="L1203" s="45"/>
      <c r="M1203" s="45"/>
    </row>
    <row r="1204" spans="3:13">
      <c r="C1204" s="77"/>
      <c r="I1204" s="45"/>
      <c r="J1204" s="45"/>
      <c r="K1204" s="45"/>
      <c r="L1204" s="45"/>
      <c r="M1204" s="45"/>
    </row>
    <row r="1205" spans="3:13">
      <c r="C1205" s="77"/>
      <c r="I1205" s="45"/>
      <c r="J1205" s="45"/>
      <c r="K1205" s="45"/>
      <c r="L1205" s="45"/>
      <c r="M1205" s="45"/>
    </row>
    <row r="1206" spans="3:13">
      <c r="C1206" s="77"/>
      <c r="I1206" s="45"/>
      <c r="J1206" s="45"/>
      <c r="K1206" s="45"/>
      <c r="L1206" s="45"/>
      <c r="M1206" s="45"/>
    </row>
    <row r="1207" spans="3:13">
      <c r="C1207" s="77"/>
      <c r="I1207" s="45"/>
      <c r="J1207" s="45"/>
      <c r="K1207" s="45"/>
      <c r="L1207" s="45"/>
      <c r="M1207" s="45"/>
    </row>
    <row r="1208" spans="3:13">
      <c r="C1208" s="77"/>
      <c r="I1208" s="45"/>
      <c r="J1208" s="45"/>
      <c r="K1208" s="45"/>
      <c r="L1208" s="45"/>
      <c r="M1208" s="45"/>
    </row>
    <row r="1209" spans="3:13">
      <c r="C1209" s="77"/>
      <c r="I1209" s="45"/>
      <c r="J1209" s="45"/>
      <c r="K1209" s="45"/>
      <c r="L1209" s="45"/>
      <c r="M1209" s="45"/>
    </row>
    <row r="1210" spans="3:13">
      <c r="C1210" s="77"/>
      <c r="I1210" s="45"/>
      <c r="J1210" s="45"/>
      <c r="K1210" s="45"/>
      <c r="L1210" s="45"/>
      <c r="M1210" s="45"/>
    </row>
    <row r="1211" spans="3:13">
      <c r="C1211" s="77"/>
      <c r="I1211" s="45"/>
      <c r="J1211" s="45"/>
      <c r="K1211" s="45"/>
      <c r="L1211" s="45"/>
      <c r="M1211" s="45"/>
    </row>
    <row r="1212" spans="3:13">
      <c r="C1212" s="77"/>
      <c r="I1212" s="45"/>
      <c r="J1212" s="45"/>
      <c r="K1212" s="45"/>
      <c r="L1212" s="45"/>
      <c r="M1212" s="45"/>
    </row>
    <row r="1213" spans="3:13">
      <c r="C1213" s="77"/>
      <c r="I1213" s="45"/>
      <c r="J1213" s="45"/>
      <c r="K1213" s="45"/>
      <c r="L1213" s="45"/>
      <c r="M1213" s="45"/>
    </row>
    <row r="1214" spans="3:13">
      <c r="C1214" s="77"/>
      <c r="I1214" s="45"/>
      <c r="J1214" s="45"/>
      <c r="K1214" s="45"/>
      <c r="L1214" s="45"/>
      <c r="M1214" s="45"/>
    </row>
    <row r="1215" spans="3:13">
      <c r="C1215" s="77"/>
      <c r="I1215" s="45"/>
      <c r="J1215" s="45"/>
      <c r="K1215" s="45"/>
      <c r="L1215" s="45"/>
      <c r="M1215" s="45"/>
    </row>
    <row r="1216" spans="3:13">
      <c r="C1216" s="77"/>
      <c r="I1216" s="45"/>
      <c r="J1216" s="45"/>
      <c r="K1216" s="45"/>
      <c r="L1216" s="45"/>
      <c r="M1216" s="45"/>
    </row>
    <row r="1217" spans="3:13">
      <c r="C1217" s="77"/>
      <c r="I1217" s="45"/>
      <c r="J1217" s="45"/>
      <c r="K1217" s="45"/>
      <c r="L1217" s="45"/>
      <c r="M1217" s="45"/>
    </row>
    <row r="1218" spans="3:13">
      <c r="C1218" s="77"/>
      <c r="I1218" s="45"/>
      <c r="J1218" s="45"/>
      <c r="K1218" s="45"/>
      <c r="L1218" s="45"/>
      <c r="M1218" s="45"/>
    </row>
    <row r="1219" spans="3:13">
      <c r="C1219" s="77"/>
      <c r="I1219" s="45"/>
      <c r="J1219" s="45"/>
      <c r="K1219" s="45"/>
      <c r="L1219" s="45"/>
      <c r="M1219" s="45"/>
    </row>
    <row r="1220" spans="3:13">
      <c r="C1220" s="77"/>
      <c r="I1220" s="45"/>
      <c r="J1220" s="45"/>
      <c r="K1220" s="45"/>
      <c r="L1220" s="45"/>
      <c r="M1220" s="45"/>
    </row>
    <row r="1221" spans="3:13">
      <c r="C1221" s="77"/>
      <c r="I1221" s="45"/>
      <c r="J1221" s="45"/>
      <c r="K1221" s="45"/>
      <c r="L1221" s="45"/>
      <c r="M1221" s="45"/>
    </row>
    <row r="1222" spans="3:13">
      <c r="C1222" s="77"/>
      <c r="I1222" s="45"/>
      <c r="J1222" s="45"/>
      <c r="K1222" s="45"/>
      <c r="L1222" s="45"/>
      <c r="M1222" s="45"/>
    </row>
    <row r="1223" spans="3:13">
      <c r="C1223" s="77"/>
      <c r="I1223" s="45"/>
      <c r="J1223" s="45"/>
      <c r="K1223" s="45"/>
      <c r="L1223" s="45"/>
      <c r="M1223" s="45"/>
    </row>
    <row r="1224" spans="3:13">
      <c r="C1224" s="77"/>
      <c r="I1224" s="45"/>
      <c r="J1224" s="45"/>
      <c r="K1224" s="45"/>
      <c r="L1224" s="45"/>
      <c r="M1224" s="45"/>
    </row>
    <row r="1225" spans="3:13">
      <c r="C1225" s="77"/>
      <c r="I1225" s="45"/>
      <c r="J1225" s="45"/>
      <c r="K1225" s="45"/>
      <c r="L1225" s="45"/>
      <c r="M1225" s="45"/>
    </row>
    <row r="1226" spans="3:13">
      <c r="C1226" s="77"/>
      <c r="I1226" s="45"/>
      <c r="J1226" s="45"/>
      <c r="K1226" s="45"/>
      <c r="L1226" s="45"/>
      <c r="M1226" s="45"/>
    </row>
    <row r="1227" spans="3:13">
      <c r="C1227" s="77"/>
      <c r="I1227" s="45"/>
      <c r="J1227" s="45"/>
      <c r="K1227" s="45"/>
      <c r="L1227" s="45"/>
      <c r="M1227" s="45"/>
    </row>
    <row r="1228" spans="3:13">
      <c r="C1228" s="77"/>
      <c r="I1228" s="45"/>
      <c r="J1228" s="45"/>
      <c r="K1228" s="45"/>
      <c r="L1228" s="45"/>
      <c r="M1228" s="45"/>
    </row>
    <row r="1229" spans="3:13">
      <c r="C1229" s="77"/>
      <c r="I1229" s="45"/>
      <c r="J1229" s="45"/>
      <c r="K1229" s="45"/>
      <c r="L1229" s="45"/>
      <c r="M1229" s="45"/>
    </row>
    <row r="1230" spans="3:13">
      <c r="C1230" s="77"/>
      <c r="I1230" s="45"/>
      <c r="J1230" s="45"/>
      <c r="K1230" s="45"/>
      <c r="L1230" s="45"/>
      <c r="M1230" s="45"/>
    </row>
    <row r="1231" spans="3:13">
      <c r="C1231" s="77"/>
      <c r="I1231" s="45"/>
      <c r="J1231" s="45"/>
      <c r="K1231" s="45"/>
      <c r="L1231" s="45"/>
      <c r="M1231" s="45"/>
    </row>
    <row r="1232" spans="3:13">
      <c r="C1232" s="77"/>
      <c r="I1232" s="45"/>
      <c r="J1232" s="45"/>
      <c r="K1232" s="45"/>
      <c r="L1232" s="45"/>
      <c r="M1232" s="45"/>
    </row>
    <row r="1233" spans="3:13">
      <c r="C1233" s="77"/>
      <c r="I1233" s="45"/>
      <c r="J1233" s="45"/>
      <c r="K1233" s="45"/>
      <c r="L1233" s="45"/>
      <c r="M1233" s="45"/>
    </row>
    <row r="1234" spans="3:13">
      <c r="C1234" s="77"/>
      <c r="I1234" s="45"/>
      <c r="J1234" s="45"/>
      <c r="K1234" s="45"/>
      <c r="L1234" s="45"/>
      <c r="M1234" s="45"/>
    </row>
    <row r="1235" spans="3:13">
      <c r="C1235" s="77"/>
      <c r="I1235" s="45"/>
      <c r="J1235" s="45"/>
      <c r="K1235" s="45"/>
      <c r="L1235" s="45"/>
      <c r="M1235" s="45"/>
    </row>
    <row r="1236" spans="3:13">
      <c r="C1236" s="77"/>
      <c r="I1236" s="45"/>
      <c r="J1236" s="45"/>
      <c r="K1236" s="45"/>
      <c r="L1236" s="45"/>
      <c r="M1236" s="45"/>
    </row>
    <row r="1237" spans="3:13">
      <c r="C1237" s="77"/>
      <c r="I1237" s="45"/>
      <c r="J1237" s="45"/>
      <c r="K1237" s="45"/>
      <c r="L1237" s="45"/>
      <c r="M1237" s="45"/>
    </row>
    <row r="1238" spans="3:13">
      <c r="C1238" s="77"/>
      <c r="I1238" s="45"/>
      <c r="J1238" s="45"/>
      <c r="K1238" s="45"/>
      <c r="L1238" s="45"/>
      <c r="M1238" s="45"/>
    </row>
    <row r="1239" spans="3:13">
      <c r="C1239" s="77"/>
      <c r="I1239" s="45"/>
      <c r="J1239" s="45"/>
      <c r="K1239" s="45"/>
      <c r="L1239" s="45"/>
      <c r="M1239" s="45"/>
    </row>
    <row r="1240" spans="3:13">
      <c r="C1240" s="77"/>
      <c r="I1240" s="45"/>
      <c r="J1240" s="45"/>
      <c r="K1240" s="45"/>
      <c r="L1240" s="45"/>
      <c r="M1240" s="45"/>
    </row>
    <row r="1241" spans="3:13">
      <c r="C1241" s="77"/>
      <c r="I1241" s="45"/>
      <c r="J1241" s="45"/>
      <c r="K1241" s="45"/>
      <c r="L1241" s="45"/>
      <c r="M1241" s="45"/>
    </row>
    <row r="1242" spans="3:13">
      <c r="C1242" s="77"/>
      <c r="I1242" s="45"/>
      <c r="J1242" s="45"/>
      <c r="K1242" s="45"/>
      <c r="L1242" s="45"/>
      <c r="M1242" s="45"/>
    </row>
    <row r="1243" spans="3:13">
      <c r="C1243" s="77"/>
      <c r="I1243" s="45"/>
      <c r="J1243" s="45"/>
      <c r="K1243" s="45"/>
      <c r="L1243" s="45"/>
      <c r="M1243" s="45"/>
    </row>
    <row r="1244" spans="3:13">
      <c r="C1244" s="77"/>
      <c r="I1244" s="45"/>
      <c r="J1244" s="45"/>
      <c r="K1244" s="45"/>
      <c r="L1244" s="45"/>
      <c r="M1244" s="45"/>
    </row>
    <row r="1245" spans="3:13">
      <c r="C1245" s="77"/>
      <c r="I1245" s="45"/>
      <c r="J1245" s="45"/>
      <c r="K1245" s="45"/>
      <c r="L1245" s="45"/>
      <c r="M1245" s="45"/>
    </row>
    <row r="1246" spans="3:13">
      <c r="C1246" s="77"/>
      <c r="I1246" s="45"/>
      <c r="J1246" s="45"/>
      <c r="K1246" s="45"/>
      <c r="L1246" s="45"/>
      <c r="M1246" s="45"/>
    </row>
    <row r="1247" spans="3:13">
      <c r="C1247" s="77"/>
      <c r="I1247" s="45"/>
      <c r="J1247" s="45"/>
      <c r="K1247" s="45"/>
      <c r="L1247" s="45"/>
      <c r="M1247" s="45"/>
    </row>
    <row r="1248" spans="3:13">
      <c r="C1248" s="77"/>
      <c r="I1248" s="45"/>
      <c r="J1248" s="45"/>
      <c r="K1248" s="45"/>
      <c r="L1248" s="45"/>
      <c r="M1248" s="45"/>
    </row>
    <row r="1249" spans="3:12">
      <c r="C1249" s="77"/>
      <c r="I1249" s="45"/>
      <c r="J1249" s="45"/>
      <c r="K1249" s="45"/>
      <c r="L1249" s="45"/>
    </row>
    <row r="1250" spans="3:12">
      <c r="C1250" s="77"/>
      <c r="I1250" s="45"/>
      <c r="J1250" s="45"/>
      <c r="K1250" s="45"/>
      <c r="L1250" s="45"/>
    </row>
  </sheetData>
  <mergeCells count="10">
    <mergeCell ref="A7:M7"/>
    <mergeCell ref="A9:H9"/>
    <mergeCell ref="I9:I11"/>
    <mergeCell ref="K9:K11"/>
    <mergeCell ref="L9:M10"/>
    <mergeCell ref="A10:A11"/>
    <mergeCell ref="B10:F10"/>
    <mergeCell ref="G10:H10"/>
    <mergeCell ref="L11:L12"/>
    <mergeCell ref="M11:M12"/>
  </mergeCells>
  <printOptions horizontalCentered="1"/>
  <pageMargins left="0.62992125984251968" right="0.39370078740157483" top="0.59055118110236227" bottom="0.39370078740157483" header="0" footer="0"/>
  <pageSetup paperSize="9" scale="57" fitToHeight="17" orientation="landscape" r:id="rId1"/>
  <headerFooter alignWithMargins="0"/>
  <rowBreaks count="1" manualBreakCount="1">
    <brk id="7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opLeftCell="A4" workbookViewId="0">
      <selection activeCell="M12" sqref="M12"/>
    </sheetView>
  </sheetViews>
  <sheetFormatPr defaultRowHeight="12.75"/>
  <cols>
    <col min="1" max="1" width="25.5703125" style="6" customWidth="1"/>
    <col min="2" max="4" width="9.140625" style="6"/>
    <col min="5" max="5" width="6.85546875" style="6" customWidth="1"/>
    <col min="6" max="6" width="9.140625" style="6"/>
    <col min="7" max="7" width="7.5703125" style="6" customWidth="1"/>
    <col min="8" max="8" width="9.140625" style="6"/>
    <col min="9" max="9" width="5.28515625" style="6" customWidth="1"/>
    <col min="10" max="10" width="3.42578125" style="6" customWidth="1"/>
    <col min="11" max="256" width="9.140625" style="6"/>
    <col min="257" max="257" width="25.5703125" style="6" customWidth="1"/>
    <col min="258" max="260" width="9.140625" style="6"/>
    <col min="261" max="261" width="6.85546875" style="6" customWidth="1"/>
    <col min="262" max="262" width="9.140625" style="6"/>
    <col min="263" max="263" width="4.85546875" style="6" customWidth="1"/>
    <col min="264" max="264" width="9.140625" style="6"/>
    <col min="265" max="265" width="5.28515625" style="6" customWidth="1"/>
    <col min="266" max="266" width="3.42578125" style="6" customWidth="1"/>
    <col min="267" max="512" width="9.140625" style="6"/>
    <col min="513" max="513" width="25.5703125" style="6" customWidth="1"/>
    <col min="514" max="516" width="9.140625" style="6"/>
    <col min="517" max="517" width="6.85546875" style="6" customWidth="1"/>
    <col min="518" max="518" width="9.140625" style="6"/>
    <col min="519" max="519" width="4.85546875" style="6" customWidth="1"/>
    <col min="520" max="520" width="9.140625" style="6"/>
    <col min="521" max="521" width="5.28515625" style="6" customWidth="1"/>
    <col min="522" max="522" width="3.42578125" style="6" customWidth="1"/>
    <col min="523" max="768" width="9.140625" style="6"/>
    <col min="769" max="769" width="25.5703125" style="6" customWidth="1"/>
    <col min="770" max="772" width="9.140625" style="6"/>
    <col min="773" max="773" width="6.85546875" style="6" customWidth="1"/>
    <col min="774" max="774" width="9.140625" style="6"/>
    <col min="775" max="775" width="4.85546875" style="6" customWidth="1"/>
    <col min="776" max="776" width="9.140625" style="6"/>
    <col min="777" max="777" width="5.28515625" style="6" customWidth="1"/>
    <col min="778" max="778" width="3.42578125" style="6" customWidth="1"/>
    <col min="779" max="1024" width="9.140625" style="6"/>
    <col min="1025" max="1025" width="25.5703125" style="6" customWidth="1"/>
    <col min="1026" max="1028" width="9.140625" style="6"/>
    <col min="1029" max="1029" width="6.85546875" style="6" customWidth="1"/>
    <col min="1030" max="1030" width="9.140625" style="6"/>
    <col min="1031" max="1031" width="4.85546875" style="6" customWidth="1"/>
    <col min="1032" max="1032" width="9.140625" style="6"/>
    <col min="1033" max="1033" width="5.28515625" style="6" customWidth="1"/>
    <col min="1034" max="1034" width="3.42578125" style="6" customWidth="1"/>
    <col min="1035" max="1280" width="9.140625" style="6"/>
    <col min="1281" max="1281" width="25.5703125" style="6" customWidth="1"/>
    <col min="1282" max="1284" width="9.140625" style="6"/>
    <col min="1285" max="1285" width="6.85546875" style="6" customWidth="1"/>
    <col min="1286" max="1286" width="9.140625" style="6"/>
    <col min="1287" max="1287" width="4.85546875" style="6" customWidth="1"/>
    <col min="1288" max="1288" width="9.140625" style="6"/>
    <col min="1289" max="1289" width="5.28515625" style="6" customWidth="1"/>
    <col min="1290" max="1290" width="3.42578125" style="6" customWidth="1"/>
    <col min="1291" max="1536" width="9.140625" style="6"/>
    <col min="1537" max="1537" width="25.5703125" style="6" customWidth="1"/>
    <col min="1538" max="1540" width="9.140625" style="6"/>
    <col min="1541" max="1541" width="6.85546875" style="6" customWidth="1"/>
    <col min="1542" max="1542" width="9.140625" style="6"/>
    <col min="1543" max="1543" width="4.85546875" style="6" customWidth="1"/>
    <col min="1544" max="1544" width="9.140625" style="6"/>
    <col min="1545" max="1545" width="5.28515625" style="6" customWidth="1"/>
    <col min="1546" max="1546" width="3.42578125" style="6" customWidth="1"/>
    <col min="1547" max="1792" width="9.140625" style="6"/>
    <col min="1793" max="1793" width="25.5703125" style="6" customWidth="1"/>
    <col min="1794" max="1796" width="9.140625" style="6"/>
    <col min="1797" max="1797" width="6.85546875" style="6" customWidth="1"/>
    <col min="1798" max="1798" width="9.140625" style="6"/>
    <col min="1799" max="1799" width="4.85546875" style="6" customWidth="1"/>
    <col min="1800" max="1800" width="9.140625" style="6"/>
    <col min="1801" max="1801" width="5.28515625" style="6" customWidth="1"/>
    <col min="1802" max="1802" width="3.42578125" style="6" customWidth="1"/>
    <col min="1803" max="2048" width="9.140625" style="6"/>
    <col min="2049" max="2049" width="25.5703125" style="6" customWidth="1"/>
    <col min="2050" max="2052" width="9.140625" style="6"/>
    <col min="2053" max="2053" width="6.85546875" style="6" customWidth="1"/>
    <col min="2054" max="2054" width="9.140625" style="6"/>
    <col min="2055" max="2055" width="4.85546875" style="6" customWidth="1"/>
    <col min="2056" max="2056" width="9.140625" style="6"/>
    <col min="2057" max="2057" width="5.28515625" style="6" customWidth="1"/>
    <col min="2058" max="2058" width="3.42578125" style="6" customWidth="1"/>
    <col min="2059" max="2304" width="9.140625" style="6"/>
    <col min="2305" max="2305" width="25.5703125" style="6" customWidth="1"/>
    <col min="2306" max="2308" width="9.140625" style="6"/>
    <col min="2309" max="2309" width="6.85546875" style="6" customWidth="1"/>
    <col min="2310" max="2310" width="9.140625" style="6"/>
    <col min="2311" max="2311" width="4.85546875" style="6" customWidth="1"/>
    <col min="2312" max="2312" width="9.140625" style="6"/>
    <col min="2313" max="2313" width="5.28515625" style="6" customWidth="1"/>
    <col min="2314" max="2314" width="3.42578125" style="6" customWidth="1"/>
    <col min="2315" max="2560" width="9.140625" style="6"/>
    <col min="2561" max="2561" width="25.5703125" style="6" customWidth="1"/>
    <col min="2562" max="2564" width="9.140625" style="6"/>
    <col min="2565" max="2565" width="6.85546875" style="6" customWidth="1"/>
    <col min="2566" max="2566" width="9.140625" style="6"/>
    <col min="2567" max="2567" width="4.85546875" style="6" customWidth="1"/>
    <col min="2568" max="2568" width="9.140625" style="6"/>
    <col min="2569" max="2569" width="5.28515625" style="6" customWidth="1"/>
    <col min="2570" max="2570" width="3.42578125" style="6" customWidth="1"/>
    <col min="2571" max="2816" width="9.140625" style="6"/>
    <col min="2817" max="2817" width="25.5703125" style="6" customWidth="1"/>
    <col min="2818" max="2820" width="9.140625" style="6"/>
    <col min="2821" max="2821" width="6.85546875" style="6" customWidth="1"/>
    <col min="2822" max="2822" width="9.140625" style="6"/>
    <col min="2823" max="2823" width="4.85546875" style="6" customWidth="1"/>
    <col min="2824" max="2824" width="9.140625" style="6"/>
    <col min="2825" max="2825" width="5.28515625" style="6" customWidth="1"/>
    <col min="2826" max="2826" width="3.42578125" style="6" customWidth="1"/>
    <col min="2827" max="3072" width="9.140625" style="6"/>
    <col min="3073" max="3073" width="25.5703125" style="6" customWidth="1"/>
    <col min="3074" max="3076" width="9.140625" style="6"/>
    <col min="3077" max="3077" width="6.85546875" style="6" customWidth="1"/>
    <col min="3078" max="3078" width="9.140625" style="6"/>
    <col min="3079" max="3079" width="4.85546875" style="6" customWidth="1"/>
    <col min="3080" max="3080" width="9.140625" style="6"/>
    <col min="3081" max="3081" width="5.28515625" style="6" customWidth="1"/>
    <col min="3082" max="3082" width="3.42578125" style="6" customWidth="1"/>
    <col min="3083" max="3328" width="9.140625" style="6"/>
    <col min="3329" max="3329" width="25.5703125" style="6" customWidth="1"/>
    <col min="3330" max="3332" width="9.140625" style="6"/>
    <col min="3333" max="3333" width="6.85546875" style="6" customWidth="1"/>
    <col min="3334" max="3334" width="9.140625" style="6"/>
    <col min="3335" max="3335" width="4.85546875" style="6" customWidth="1"/>
    <col min="3336" max="3336" width="9.140625" style="6"/>
    <col min="3337" max="3337" width="5.28515625" style="6" customWidth="1"/>
    <col min="3338" max="3338" width="3.42578125" style="6" customWidth="1"/>
    <col min="3339" max="3584" width="9.140625" style="6"/>
    <col min="3585" max="3585" width="25.5703125" style="6" customWidth="1"/>
    <col min="3586" max="3588" width="9.140625" style="6"/>
    <col min="3589" max="3589" width="6.85546875" style="6" customWidth="1"/>
    <col min="3590" max="3590" width="9.140625" style="6"/>
    <col min="3591" max="3591" width="4.85546875" style="6" customWidth="1"/>
    <col min="3592" max="3592" width="9.140625" style="6"/>
    <col min="3593" max="3593" width="5.28515625" style="6" customWidth="1"/>
    <col min="3594" max="3594" width="3.42578125" style="6" customWidth="1"/>
    <col min="3595" max="3840" width="9.140625" style="6"/>
    <col min="3841" max="3841" width="25.5703125" style="6" customWidth="1"/>
    <col min="3842" max="3844" width="9.140625" style="6"/>
    <col min="3845" max="3845" width="6.85546875" style="6" customWidth="1"/>
    <col min="3846" max="3846" width="9.140625" style="6"/>
    <col min="3847" max="3847" width="4.85546875" style="6" customWidth="1"/>
    <col min="3848" max="3848" width="9.140625" style="6"/>
    <col min="3849" max="3849" width="5.28515625" style="6" customWidth="1"/>
    <col min="3850" max="3850" width="3.42578125" style="6" customWidth="1"/>
    <col min="3851" max="4096" width="9.140625" style="6"/>
    <col min="4097" max="4097" width="25.5703125" style="6" customWidth="1"/>
    <col min="4098" max="4100" width="9.140625" style="6"/>
    <col min="4101" max="4101" width="6.85546875" style="6" customWidth="1"/>
    <col min="4102" max="4102" width="9.140625" style="6"/>
    <col min="4103" max="4103" width="4.85546875" style="6" customWidth="1"/>
    <col min="4104" max="4104" width="9.140625" style="6"/>
    <col min="4105" max="4105" width="5.28515625" style="6" customWidth="1"/>
    <col min="4106" max="4106" width="3.42578125" style="6" customWidth="1"/>
    <col min="4107" max="4352" width="9.140625" style="6"/>
    <col min="4353" max="4353" width="25.5703125" style="6" customWidth="1"/>
    <col min="4354" max="4356" width="9.140625" style="6"/>
    <col min="4357" max="4357" width="6.85546875" style="6" customWidth="1"/>
    <col min="4358" max="4358" width="9.140625" style="6"/>
    <col min="4359" max="4359" width="4.85546875" style="6" customWidth="1"/>
    <col min="4360" max="4360" width="9.140625" style="6"/>
    <col min="4361" max="4361" width="5.28515625" style="6" customWidth="1"/>
    <col min="4362" max="4362" width="3.42578125" style="6" customWidth="1"/>
    <col min="4363" max="4608" width="9.140625" style="6"/>
    <col min="4609" max="4609" width="25.5703125" style="6" customWidth="1"/>
    <col min="4610" max="4612" width="9.140625" style="6"/>
    <col min="4613" max="4613" width="6.85546875" style="6" customWidth="1"/>
    <col min="4614" max="4614" width="9.140625" style="6"/>
    <col min="4615" max="4615" width="4.85546875" style="6" customWidth="1"/>
    <col min="4616" max="4616" width="9.140625" style="6"/>
    <col min="4617" max="4617" width="5.28515625" style="6" customWidth="1"/>
    <col min="4618" max="4618" width="3.42578125" style="6" customWidth="1"/>
    <col min="4619" max="4864" width="9.140625" style="6"/>
    <col min="4865" max="4865" width="25.5703125" style="6" customWidth="1"/>
    <col min="4866" max="4868" width="9.140625" style="6"/>
    <col min="4869" max="4869" width="6.85546875" style="6" customWidth="1"/>
    <col min="4870" max="4870" width="9.140625" style="6"/>
    <col min="4871" max="4871" width="4.85546875" style="6" customWidth="1"/>
    <col min="4872" max="4872" width="9.140625" style="6"/>
    <col min="4873" max="4873" width="5.28515625" style="6" customWidth="1"/>
    <col min="4874" max="4874" width="3.42578125" style="6" customWidth="1"/>
    <col min="4875" max="5120" width="9.140625" style="6"/>
    <col min="5121" max="5121" width="25.5703125" style="6" customWidth="1"/>
    <col min="5122" max="5124" width="9.140625" style="6"/>
    <col min="5125" max="5125" width="6.85546875" style="6" customWidth="1"/>
    <col min="5126" max="5126" width="9.140625" style="6"/>
    <col min="5127" max="5127" width="4.85546875" style="6" customWidth="1"/>
    <col min="5128" max="5128" width="9.140625" style="6"/>
    <col min="5129" max="5129" width="5.28515625" style="6" customWidth="1"/>
    <col min="5130" max="5130" width="3.42578125" style="6" customWidth="1"/>
    <col min="5131" max="5376" width="9.140625" style="6"/>
    <col min="5377" max="5377" width="25.5703125" style="6" customWidth="1"/>
    <col min="5378" max="5380" width="9.140625" style="6"/>
    <col min="5381" max="5381" width="6.85546875" style="6" customWidth="1"/>
    <col min="5382" max="5382" width="9.140625" style="6"/>
    <col min="5383" max="5383" width="4.85546875" style="6" customWidth="1"/>
    <col min="5384" max="5384" width="9.140625" style="6"/>
    <col min="5385" max="5385" width="5.28515625" style="6" customWidth="1"/>
    <col min="5386" max="5386" width="3.42578125" style="6" customWidth="1"/>
    <col min="5387" max="5632" width="9.140625" style="6"/>
    <col min="5633" max="5633" width="25.5703125" style="6" customWidth="1"/>
    <col min="5634" max="5636" width="9.140625" style="6"/>
    <col min="5637" max="5637" width="6.85546875" style="6" customWidth="1"/>
    <col min="5638" max="5638" width="9.140625" style="6"/>
    <col min="5639" max="5639" width="4.85546875" style="6" customWidth="1"/>
    <col min="5640" max="5640" width="9.140625" style="6"/>
    <col min="5641" max="5641" width="5.28515625" style="6" customWidth="1"/>
    <col min="5642" max="5642" width="3.42578125" style="6" customWidth="1"/>
    <col min="5643" max="5888" width="9.140625" style="6"/>
    <col min="5889" max="5889" width="25.5703125" style="6" customWidth="1"/>
    <col min="5890" max="5892" width="9.140625" style="6"/>
    <col min="5893" max="5893" width="6.85546875" style="6" customWidth="1"/>
    <col min="5894" max="5894" width="9.140625" style="6"/>
    <col min="5895" max="5895" width="4.85546875" style="6" customWidth="1"/>
    <col min="5896" max="5896" width="9.140625" style="6"/>
    <col min="5897" max="5897" width="5.28515625" style="6" customWidth="1"/>
    <col min="5898" max="5898" width="3.42578125" style="6" customWidth="1"/>
    <col min="5899" max="6144" width="9.140625" style="6"/>
    <col min="6145" max="6145" width="25.5703125" style="6" customWidth="1"/>
    <col min="6146" max="6148" width="9.140625" style="6"/>
    <col min="6149" max="6149" width="6.85546875" style="6" customWidth="1"/>
    <col min="6150" max="6150" width="9.140625" style="6"/>
    <col min="6151" max="6151" width="4.85546875" style="6" customWidth="1"/>
    <col min="6152" max="6152" width="9.140625" style="6"/>
    <col min="6153" max="6153" width="5.28515625" style="6" customWidth="1"/>
    <col min="6154" max="6154" width="3.42578125" style="6" customWidth="1"/>
    <col min="6155" max="6400" width="9.140625" style="6"/>
    <col min="6401" max="6401" width="25.5703125" style="6" customWidth="1"/>
    <col min="6402" max="6404" width="9.140625" style="6"/>
    <col min="6405" max="6405" width="6.85546875" style="6" customWidth="1"/>
    <col min="6406" max="6406" width="9.140625" style="6"/>
    <col min="6407" max="6407" width="4.85546875" style="6" customWidth="1"/>
    <col min="6408" max="6408" width="9.140625" style="6"/>
    <col min="6409" max="6409" width="5.28515625" style="6" customWidth="1"/>
    <col min="6410" max="6410" width="3.42578125" style="6" customWidth="1"/>
    <col min="6411" max="6656" width="9.140625" style="6"/>
    <col min="6657" max="6657" width="25.5703125" style="6" customWidth="1"/>
    <col min="6658" max="6660" width="9.140625" style="6"/>
    <col min="6661" max="6661" width="6.85546875" style="6" customWidth="1"/>
    <col min="6662" max="6662" width="9.140625" style="6"/>
    <col min="6663" max="6663" width="4.85546875" style="6" customWidth="1"/>
    <col min="6664" max="6664" width="9.140625" style="6"/>
    <col min="6665" max="6665" width="5.28515625" style="6" customWidth="1"/>
    <col min="6666" max="6666" width="3.42578125" style="6" customWidth="1"/>
    <col min="6667" max="6912" width="9.140625" style="6"/>
    <col min="6913" max="6913" width="25.5703125" style="6" customWidth="1"/>
    <col min="6914" max="6916" width="9.140625" style="6"/>
    <col min="6917" max="6917" width="6.85546875" style="6" customWidth="1"/>
    <col min="6918" max="6918" width="9.140625" style="6"/>
    <col min="6919" max="6919" width="4.85546875" style="6" customWidth="1"/>
    <col min="6920" max="6920" width="9.140625" style="6"/>
    <col min="6921" max="6921" width="5.28515625" style="6" customWidth="1"/>
    <col min="6922" max="6922" width="3.42578125" style="6" customWidth="1"/>
    <col min="6923" max="7168" width="9.140625" style="6"/>
    <col min="7169" max="7169" width="25.5703125" style="6" customWidth="1"/>
    <col min="7170" max="7172" width="9.140625" style="6"/>
    <col min="7173" max="7173" width="6.85546875" style="6" customWidth="1"/>
    <col min="7174" max="7174" width="9.140625" style="6"/>
    <col min="7175" max="7175" width="4.85546875" style="6" customWidth="1"/>
    <col min="7176" max="7176" width="9.140625" style="6"/>
    <col min="7177" max="7177" width="5.28515625" style="6" customWidth="1"/>
    <col min="7178" max="7178" width="3.42578125" style="6" customWidth="1"/>
    <col min="7179" max="7424" width="9.140625" style="6"/>
    <col min="7425" max="7425" width="25.5703125" style="6" customWidth="1"/>
    <col min="7426" max="7428" width="9.140625" style="6"/>
    <col min="7429" max="7429" width="6.85546875" style="6" customWidth="1"/>
    <col min="7430" max="7430" width="9.140625" style="6"/>
    <col min="7431" max="7431" width="4.85546875" style="6" customWidth="1"/>
    <col min="7432" max="7432" width="9.140625" style="6"/>
    <col min="7433" max="7433" width="5.28515625" style="6" customWidth="1"/>
    <col min="7434" max="7434" width="3.42578125" style="6" customWidth="1"/>
    <col min="7435" max="7680" width="9.140625" style="6"/>
    <col min="7681" max="7681" width="25.5703125" style="6" customWidth="1"/>
    <col min="7682" max="7684" width="9.140625" style="6"/>
    <col min="7685" max="7685" width="6.85546875" style="6" customWidth="1"/>
    <col min="7686" max="7686" width="9.140625" style="6"/>
    <col min="7687" max="7687" width="4.85546875" style="6" customWidth="1"/>
    <col min="7688" max="7688" width="9.140625" style="6"/>
    <col min="7689" max="7689" width="5.28515625" style="6" customWidth="1"/>
    <col min="7690" max="7690" width="3.42578125" style="6" customWidth="1"/>
    <col min="7691" max="7936" width="9.140625" style="6"/>
    <col min="7937" max="7937" width="25.5703125" style="6" customWidth="1"/>
    <col min="7938" max="7940" width="9.140625" style="6"/>
    <col min="7941" max="7941" width="6.85546875" style="6" customWidth="1"/>
    <col min="7942" max="7942" width="9.140625" style="6"/>
    <col min="7943" max="7943" width="4.85546875" style="6" customWidth="1"/>
    <col min="7944" max="7944" width="9.140625" style="6"/>
    <col min="7945" max="7945" width="5.28515625" style="6" customWidth="1"/>
    <col min="7946" max="7946" width="3.42578125" style="6" customWidth="1"/>
    <col min="7947" max="8192" width="9.140625" style="6"/>
    <col min="8193" max="8193" width="25.5703125" style="6" customWidth="1"/>
    <col min="8194" max="8196" width="9.140625" style="6"/>
    <col min="8197" max="8197" width="6.85546875" style="6" customWidth="1"/>
    <col min="8198" max="8198" width="9.140625" style="6"/>
    <col min="8199" max="8199" width="4.85546875" style="6" customWidth="1"/>
    <col min="8200" max="8200" width="9.140625" style="6"/>
    <col min="8201" max="8201" width="5.28515625" style="6" customWidth="1"/>
    <col min="8202" max="8202" width="3.42578125" style="6" customWidth="1"/>
    <col min="8203" max="8448" width="9.140625" style="6"/>
    <col min="8449" max="8449" width="25.5703125" style="6" customWidth="1"/>
    <col min="8450" max="8452" width="9.140625" style="6"/>
    <col min="8453" max="8453" width="6.85546875" style="6" customWidth="1"/>
    <col min="8454" max="8454" width="9.140625" style="6"/>
    <col min="8455" max="8455" width="4.85546875" style="6" customWidth="1"/>
    <col min="8456" max="8456" width="9.140625" style="6"/>
    <col min="8457" max="8457" width="5.28515625" style="6" customWidth="1"/>
    <col min="8458" max="8458" width="3.42578125" style="6" customWidth="1"/>
    <col min="8459" max="8704" width="9.140625" style="6"/>
    <col min="8705" max="8705" width="25.5703125" style="6" customWidth="1"/>
    <col min="8706" max="8708" width="9.140625" style="6"/>
    <col min="8709" max="8709" width="6.85546875" style="6" customWidth="1"/>
    <col min="8710" max="8710" width="9.140625" style="6"/>
    <col min="8711" max="8711" width="4.85546875" style="6" customWidth="1"/>
    <col min="8712" max="8712" width="9.140625" style="6"/>
    <col min="8713" max="8713" width="5.28515625" style="6" customWidth="1"/>
    <col min="8714" max="8714" width="3.42578125" style="6" customWidth="1"/>
    <col min="8715" max="8960" width="9.140625" style="6"/>
    <col min="8961" max="8961" width="25.5703125" style="6" customWidth="1"/>
    <col min="8962" max="8964" width="9.140625" style="6"/>
    <col min="8965" max="8965" width="6.85546875" style="6" customWidth="1"/>
    <col min="8966" max="8966" width="9.140625" style="6"/>
    <col min="8967" max="8967" width="4.85546875" style="6" customWidth="1"/>
    <col min="8968" max="8968" width="9.140625" style="6"/>
    <col min="8969" max="8969" width="5.28515625" style="6" customWidth="1"/>
    <col min="8970" max="8970" width="3.42578125" style="6" customWidth="1"/>
    <col min="8971" max="9216" width="9.140625" style="6"/>
    <col min="9217" max="9217" width="25.5703125" style="6" customWidth="1"/>
    <col min="9218" max="9220" width="9.140625" style="6"/>
    <col min="9221" max="9221" width="6.85546875" style="6" customWidth="1"/>
    <col min="9222" max="9222" width="9.140625" style="6"/>
    <col min="9223" max="9223" width="4.85546875" style="6" customWidth="1"/>
    <col min="9224" max="9224" width="9.140625" style="6"/>
    <col min="9225" max="9225" width="5.28515625" style="6" customWidth="1"/>
    <col min="9226" max="9226" width="3.42578125" style="6" customWidth="1"/>
    <col min="9227" max="9472" width="9.140625" style="6"/>
    <col min="9473" max="9473" width="25.5703125" style="6" customWidth="1"/>
    <col min="9474" max="9476" width="9.140625" style="6"/>
    <col min="9477" max="9477" width="6.85546875" style="6" customWidth="1"/>
    <col min="9478" max="9478" width="9.140625" style="6"/>
    <col min="9479" max="9479" width="4.85546875" style="6" customWidth="1"/>
    <col min="9480" max="9480" width="9.140625" style="6"/>
    <col min="9481" max="9481" width="5.28515625" style="6" customWidth="1"/>
    <col min="9482" max="9482" width="3.42578125" style="6" customWidth="1"/>
    <col min="9483" max="9728" width="9.140625" style="6"/>
    <col min="9729" max="9729" width="25.5703125" style="6" customWidth="1"/>
    <col min="9730" max="9732" width="9.140625" style="6"/>
    <col min="9733" max="9733" width="6.85546875" style="6" customWidth="1"/>
    <col min="9734" max="9734" width="9.140625" style="6"/>
    <col min="9735" max="9735" width="4.85546875" style="6" customWidth="1"/>
    <col min="9736" max="9736" width="9.140625" style="6"/>
    <col min="9737" max="9737" width="5.28515625" style="6" customWidth="1"/>
    <col min="9738" max="9738" width="3.42578125" style="6" customWidth="1"/>
    <col min="9739" max="9984" width="9.140625" style="6"/>
    <col min="9985" max="9985" width="25.5703125" style="6" customWidth="1"/>
    <col min="9986" max="9988" width="9.140625" style="6"/>
    <col min="9989" max="9989" width="6.85546875" style="6" customWidth="1"/>
    <col min="9990" max="9990" width="9.140625" style="6"/>
    <col min="9991" max="9991" width="4.85546875" style="6" customWidth="1"/>
    <col min="9992" max="9992" width="9.140625" style="6"/>
    <col min="9993" max="9993" width="5.28515625" style="6" customWidth="1"/>
    <col min="9994" max="9994" width="3.42578125" style="6" customWidth="1"/>
    <col min="9995" max="10240" width="9.140625" style="6"/>
    <col min="10241" max="10241" width="25.5703125" style="6" customWidth="1"/>
    <col min="10242" max="10244" width="9.140625" style="6"/>
    <col min="10245" max="10245" width="6.85546875" style="6" customWidth="1"/>
    <col min="10246" max="10246" width="9.140625" style="6"/>
    <col min="10247" max="10247" width="4.85546875" style="6" customWidth="1"/>
    <col min="10248" max="10248" width="9.140625" style="6"/>
    <col min="10249" max="10249" width="5.28515625" style="6" customWidth="1"/>
    <col min="10250" max="10250" width="3.42578125" style="6" customWidth="1"/>
    <col min="10251" max="10496" width="9.140625" style="6"/>
    <col min="10497" max="10497" width="25.5703125" style="6" customWidth="1"/>
    <col min="10498" max="10500" width="9.140625" style="6"/>
    <col min="10501" max="10501" width="6.85546875" style="6" customWidth="1"/>
    <col min="10502" max="10502" width="9.140625" style="6"/>
    <col min="10503" max="10503" width="4.85546875" style="6" customWidth="1"/>
    <col min="10504" max="10504" width="9.140625" style="6"/>
    <col min="10505" max="10505" width="5.28515625" style="6" customWidth="1"/>
    <col min="10506" max="10506" width="3.42578125" style="6" customWidth="1"/>
    <col min="10507" max="10752" width="9.140625" style="6"/>
    <col min="10753" max="10753" width="25.5703125" style="6" customWidth="1"/>
    <col min="10754" max="10756" width="9.140625" style="6"/>
    <col min="10757" max="10757" width="6.85546875" style="6" customWidth="1"/>
    <col min="10758" max="10758" width="9.140625" style="6"/>
    <col min="10759" max="10759" width="4.85546875" style="6" customWidth="1"/>
    <col min="10760" max="10760" width="9.140625" style="6"/>
    <col min="10761" max="10761" width="5.28515625" style="6" customWidth="1"/>
    <col min="10762" max="10762" width="3.42578125" style="6" customWidth="1"/>
    <col min="10763" max="11008" width="9.140625" style="6"/>
    <col min="11009" max="11009" width="25.5703125" style="6" customWidth="1"/>
    <col min="11010" max="11012" width="9.140625" style="6"/>
    <col min="11013" max="11013" width="6.85546875" style="6" customWidth="1"/>
    <col min="11014" max="11014" width="9.140625" style="6"/>
    <col min="11015" max="11015" width="4.85546875" style="6" customWidth="1"/>
    <col min="11016" max="11016" width="9.140625" style="6"/>
    <col min="11017" max="11017" width="5.28515625" style="6" customWidth="1"/>
    <col min="11018" max="11018" width="3.42578125" style="6" customWidth="1"/>
    <col min="11019" max="11264" width="9.140625" style="6"/>
    <col min="11265" max="11265" width="25.5703125" style="6" customWidth="1"/>
    <col min="11266" max="11268" width="9.140625" style="6"/>
    <col min="11269" max="11269" width="6.85546875" style="6" customWidth="1"/>
    <col min="11270" max="11270" width="9.140625" style="6"/>
    <col min="11271" max="11271" width="4.85546875" style="6" customWidth="1"/>
    <col min="11272" max="11272" width="9.140625" style="6"/>
    <col min="11273" max="11273" width="5.28515625" style="6" customWidth="1"/>
    <col min="11274" max="11274" width="3.42578125" style="6" customWidth="1"/>
    <col min="11275" max="11520" width="9.140625" style="6"/>
    <col min="11521" max="11521" width="25.5703125" style="6" customWidth="1"/>
    <col min="11522" max="11524" width="9.140625" style="6"/>
    <col min="11525" max="11525" width="6.85546875" style="6" customWidth="1"/>
    <col min="11526" max="11526" width="9.140625" style="6"/>
    <col min="11527" max="11527" width="4.85546875" style="6" customWidth="1"/>
    <col min="11528" max="11528" width="9.140625" style="6"/>
    <col min="11529" max="11529" width="5.28515625" style="6" customWidth="1"/>
    <col min="11530" max="11530" width="3.42578125" style="6" customWidth="1"/>
    <col min="11531" max="11776" width="9.140625" style="6"/>
    <col min="11777" max="11777" width="25.5703125" style="6" customWidth="1"/>
    <col min="11778" max="11780" width="9.140625" style="6"/>
    <col min="11781" max="11781" width="6.85546875" style="6" customWidth="1"/>
    <col min="11782" max="11782" width="9.140625" style="6"/>
    <col min="11783" max="11783" width="4.85546875" style="6" customWidth="1"/>
    <col min="11784" max="11784" width="9.140625" style="6"/>
    <col min="11785" max="11785" width="5.28515625" style="6" customWidth="1"/>
    <col min="11786" max="11786" width="3.42578125" style="6" customWidth="1"/>
    <col min="11787" max="12032" width="9.140625" style="6"/>
    <col min="12033" max="12033" width="25.5703125" style="6" customWidth="1"/>
    <col min="12034" max="12036" width="9.140625" style="6"/>
    <col min="12037" max="12037" width="6.85546875" style="6" customWidth="1"/>
    <col min="12038" max="12038" width="9.140625" style="6"/>
    <col min="12039" max="12039" width="4.85546875" style="6" customWidth="1"/>
    <col min="12040" max="12040" width="9.140625" style="6"/>
    <col min="12041" max="12041" width="5.28515625" style="6" customWidth="1"/>
    <col min="12042" max="12042" width="3.42578125" style="6" customWidth="1"/>
    <col min="12043" max="12288" width="9.140625" style="6"/>
    <col min="12289" max="12289" width="25.5703125" style="6" customWidth="1"/>
    <col min="12290" max="12292" width="9.140625" style="6"/>
    <col min="12293" max="12293" width="6.85546875" style="6" customWidth="1"/>
    <col min="12294" max="12294" width="9.140625" style="6"/>
    <col min="12295" max="12295" width="4.85546875" style="6" customWidth="1"/>
    <col min="12296" max="12296" width="9.140625" style="6"/>
    <col min="12297" max="12297" width="5.28515625" style="6" customWidth="1"/>
    <col min="12298" max="12298" width="3.42578125" style="6" customWidth="1"/>
    <col min="12299" max="12544" width="9.140625" style="6"/>
    <col min="12545" max="12545" width="25.5703125" style="6" customWidth="1"/>
    <col min="12546" max="12548" width="9.140625" style="6"/>
    <col min="12549" max="12549" width="6.85546875" style="6" customWidth="1"/>
    <col min="12550" max="12550" width="9.140625" style="6"/>
    <col min="12551" max="12551" width="4.85546875" style="6" customWidth="1"/>
    <col min="12552" max="12552" width="9.140625" style="6"/>
    <col min="12553" max="12553" width="5.28515625" style="6" customWidth="1"/>
    <col min="12554" max="12554" width="3.42578125" style="6" customWidth="1"/>
    <col min="12555" max="12800" width="9.140625" style="6"/>
    <col min="12801" max="12801" width="25.5703125" style="6" customWidth="1"/>
    <col min="12802" max="12804" width="9.140625" style="6"/>
    <col min="12805" max="12805" width="6.85546875" style="6" customWidth="1"/>
    <col min="12806" max="12806" width="9.140625" style="6"/>
    <col min="12807" max="12807" width="4.85546875" style="6" customWidth="1"/>
    <col min="12808" max="12808" width="9.140625" style="6"/>
    <col min="12809" max="12809" width="5.28515625" style="6" customWidth="1"/>
    <col min="12810" max="12810" width="3.42578125" style="6" customWidth="1"/>
    <col min="12811" max="13056" width="9.140625" style="6"/>
    <col min="13057" max="13057" width="25.5703125" style="6" customWidth="1"/>
    <col min="13058" max="13060" width="9.140625" style="6"/>
    <col min="13061" max="13061" width="6.85546875" style="6" customWidth="1"/>
    <col min="13062" max="13062" width="9.140625" style="6"/>
    <col min="13063" max="13063" width="4.85546875" style="6" customWidth="1"/>
    <col min="13064" max="13064" width="9.140625" style="6"/>
    <col min="13065" max="13065" width="5.28515625" style="6" customWidth="1"/>
    <col min="13066" max="13066" width="3.42578125" style="6" customWidth="1"/>
    <col min="13067" max="13312" width="9.140625" style="6"/>
    <col min="13313" max="13313" width="25.5703125" style="6" customWidth="1"/>
    <col min="13314" max="13316" width="9.140625" style="6"/>
    <col min="13317" max="13317" width="6.85546875" style="6" customWidth="1"/>
    <col min="13318" max="13318" width="9.140625" style="6"/>
    <col min="13319" max="13319" width="4.85546875" style="6" customWidth="1"/>
    <col min="13320" max="13320" width="9.140625" style="6"/>
    <col min="13321" max="13321" width="5.28515625" style="6" customWidth="1"/>
    <col min="13322" max="13322" width="3.42578125" style="6" customWidth="1"/>
    <col min="13323" max="13568" width="9.140625" style="6"/>
    <col min="13569" max="13569" width="25.5703125" style="6" customWidth="1"/>
    <col min="13570" max="13572" width="9.140625" style="6"/>
    <col min="13573" max="13573" width="6.85546875" style="6" customWidth="1"/>
    <col min="13574" max="13574" width="9.140625" style="6"/>
    <col min="13575" max="13575" width="4.85546875" style="6" customWidth="1"/>
    <col min="13576" max="13576" width="9.140625" style="6"/>
    <col min="13577" max="13577" width="5.28515625" style="6" customWidth="1"/>
    <col min="13578" max="13578" width="3.42578125" style="6" customWidth="1"/>
    <col min="13579" max="13824" width="9.140625" style="6"/>
    <col min="13825" max="13825" width="25.5703125" style="6" customWidth="1"/>
    <col min="13826" max="13828" width="9.140625" style="6"/>
    <col min="13829" max="13829" width="6.85546875" style="6" customWidth="1"/>
    <col min="13830" max="13830" width="9.140625" style="6"/>
    <col min="13831" max="13831" width="4.85546875" style="6" customWidth="1"/>
    <col min="13832" max="13832" width="9.140625" style="6"/>
    <col min="13833" max="13833" width="5.28515625" style="6" customWidth="1"/>
    <col min="13834" max="13834" width="3.42578125" style="6" customWidth="1"/>
    <col min="13835" max="14080" width="9.140625" style="6"/>
    <col min="14081" max="14081" width="25.5703125" style="6" customWidth="1"/>
    <col min="14082" max="14084" width="9.140625" style="6"/>
    <col min="14085" max="14085" width="6.85546875" style="6" customWidth="1"/>
    <col min="14086" max="14086" width="9.140625" style="6"/>
    <col min="14087" max="14087" width="4.85546875" style="6" customWidth="1"/>
    <col min="14088" max="14088" width="9.140625" style="6"/>
    <col min="14089" max="14089" width="5.28515625" style="6" customWidth="1"/>
    <col min="14090" max="14090" width="3.42578125" style="6" customWidth="1"/>
    <col min="14091" max="14336" width="9.140625" style="6"/>
    <col min="14337" max="14337" width="25.5703125" style="6" customWidth="1"/>
    <col min="14338" max="14340" width="9.140625" style="6"/>
    <col min="14341" max="14341" width="6.85546875" style="6" customWidth="1"/>
    <col min="14342" max="14342" width="9.140625" style="6"/>
    <col min="14343" max="14343" width="4.85546875" style="6" customWidth="1"/>
    <col min="14344" max="14344" width="9.140625" style="6"/>
    <col min="14345" max="14345" width="5.28515625" style="6" customWidth="1"/>
    <col min="14346" max="14346" width="3.42578125" style="6" customWidth="1"/>
    <col min="14347" max="14592" width="9.140625" style="6"/>
    <col min="14593" max="14593" width="25.5703125" style="6" customWidth="1"/>
    <col min="14594" max="14596" width="9.140625" style="6"/>
    <col min="14597" max="14597" width="6.85546875" style="6" customWidth="1"/>
    <col min="14598" max="14598" width="9.140625" style="6"/>
    <col min="14599" max="14599" width="4.85546875" style="6" customWidth="1"/>
    <col min="14600" max="14600" width="9.140625" style="6"/>
    <col min="14601" max="14601" width="5.28515625" style="6" customWidth="1"/>
    <col min="14602" max="14602" width="3.42578125" style="6" customWidth="1"/>
    <col min="14603" max="14848" width="9.140625" style="6"/>
    <col min="14849" max="14849" width="25.5703125" style="6" customWidth="1"/>
    <col min="14850" max="14852" width="9.140625" style="6"/>
    <col min="14853" max="14853" width="6.85546875" style="6" customWidth="1"/>
    <col min="14854" max="14854" width="9.140625" style="6"/>
    <col min="14855" max="14855" width="4.85546875" style="6" customWidth="1"/>
    <col min="14856" max="14856" width="9.140625" style="6"/>
    <col min="14857" max="14857" width="5.28515625" style="6" customWidth="1"/>
    <col min="14858" max="14858" width="3.42578125" style="6" customWidth="1"/>
    <col min="14859" max="15104" width="9.140625" style="6"/>
    <col min="15105" max="15105" width="25.5703125" style="6" customWidth="1"/>
    <col min="15106" max="15108" width="9.140625" style="6"/>
    <col min="15109" max="15109" width="6.85546875" style="6" customWidth="1"/>
    <col min="15110" max="15110" width="9.140625" style="6"/>
    <col min="15111" max="15111" width="4.85546875" style="6" customWidth="1"/>
    <col min="15112" max="15112" width="9.140625" style="6"/>
    <col min="15113" max="15113" width="5.28515625" style="6" customWidth="1"/>
    <col min="15114" max="15114" width="3.42578125" style="6" customWidth="1"/>
    <col min="15115" max="15360" width="9.140625" style="6"/>
    <col min="15361" max="15361" width="25.5703125" style="6" customWidth="1"/>
    <col min="15362" max="15364" width="9.140625" style="6"/>
    <col min="15365" max="15365" width="6.85546875" style="6" customWidth="1"/>
    <col min="15366" max="15366" width="9.140625" style="6"/>
    <col min="15367" max="15367" width="4.85546875" style="6" customWidth="1"/>
    <col min="15368" max="15368" width="9.140625" style="6"/>
    <col min="15369" max="15369" width="5.28515625" style="6" customWidth="1"/>
    <col min="15370" max="15370" width="3.42578125" style="6" customWidth="1"/>
    <col min="15371" max="15616" width="9.140625" style="6"/>
    <col min="15617" max="15617" width="25.5703125" style="6" customWidth="1"/>
    <col min="15618" max="15620" width="9.140625" style="6"/>
    <col min="15621" max="15621" width="6.85546875" style="6" customWidth="1"/>
    <col min="15622" max="15622" width="9.140625" style="6"/>
    <col min="15623" max="15623" width="4.85546875" style="6" customWidth="1"/>
    <col min="15624" max="15624" width="9.140625" style="6"/>
    <col min="15625" max="15625" width="5.28515625" style="6" customWidth="1"/>
    <col min="15626" max="15626" width="3.42578125" style="6" customWidth="1"/>
    <col min="15627" max="15872" width="9.140625" style="6"/>
    <col min="15873" max="15873" width="25.5703125" style="6" customWidth="1"/>
    <col min="15874" max="15876" width="9.140625" style="6"/>
    <col min="15877" max="15877" width="6.85546875" style="6" customWidth="1"/>
    <col min="15878" max="15878" width="9.140625" style="6"/>
    <col min="15879" max="15879" width="4.85546875" style="6" customWidth="1"/>
    <col min="15880" max="15880" width="9.140625" style="6"/>
    <col min="15881" max="15881" width="5.28515625" style="6" customWidth="1"/>
    <col min="15882" max="15882" width="3.42578125" style="6" customWidth="1"/>
    <col min="15883" max="16128" width="9.140625" style="6"/>
    <col min="16129" max="16129" width="25.5703125" style="6" customWidth="1"/>
    <col min="16130" max="16132" width="9.140625" style="6"/>
    <col min="16133" max="16133" width="6.85546875" style="6" customWidth="1"/>
    <col min="16134" max="16134" width="9.140625" style="6"/>
    <col min="16135" max="16135" width="4.85546875" style="6" customWidth="1"/>
    <col min="16136" max="16136" width="9.140625" style="6"/>
    <col min="16137" max="16137" width="5.28515625" style="6" customWidth="1"/>
    <col min="16138" max="16138" width="3.42578125" style="6" customWidth="1"/>
    <col min="16139" max="16384" width="9.140625" style="6"/>
  </cols>
  <sheetData>
    <row r="1" spans="1:10" ht="15">
      <c r="F1" s="7" t="s">
        <v>25</v>
      </c>
      <c r="G1" s="7"/>
      <c r="H1" s="7"/>
      <c r="I1" s="7"/>
      <c r="J1" s="7"/>
    </row>
    <row r="2" spans="1:10" ht="15">
      <c r="F2" s="7" t="s">
        <v>20</v>
      </c>
      <c r="G2" s="7"/>
      <c r="H2" s="7"/>
      <c r="I2" s="7"/>
      <c r="J2" s="7"/>
    </row>
    <row r="3" spans="1:10" ht="15">
      <c r="F3" s="7" t="s">
        <v>18</v>
      </c>
      <c r="G3" s="7"/>
      <c r="H3" s="7"/>
      <c r="I3" s="7"/>
      <c r="J3" s="7"/>
    </row>
    <row r="4" spans="1:10" ht="15">
      <c r="F4" s="8" t="s">
        <v>26</v>
      </c>
      <c r="G4" s="8"/>
      <c r="H4" s="8"/>
      <c r="I4" s="8"/>
      <c r="J4" s="8"/>
    </row>
    <row r="6" spans="1:10">
      <c r="A6" s="168" t="s">
        <v>577</v>
      </c>
      <c r="B6" s="168"/>
      <c r="C6" s="168"/>
      <c r="D6" s="168"/>
      <c r="E6" s="168"/>
      <c r="F6" s="168"/>
      <c r="G6" s="168"/>
      <c r="H6" s="168"/>
      <c r="I6" s="168"/>
      <c r="J6" s="168"/>
    </row>
    <row r="7" spans="1:10" ht="40.5" customHeight="1">
      <c r="A7" s="168"/>
      <c r="B7" s="168"/>
      <c r="C7" s="168"/>
      <c r="D7" s="168"/>
      <c r="E7" s="168"/>
      <c r="F7" s="168"/>
      <c r="G7" s="168"/>
      <c r="H7" s="168"/>
      <c r="I7" s="168"/>
      <c r="J7" s="168"/>
    </row>
    <row r="8" spans="1:10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8.75">
      <c r="A9" s="9"/>
      <c r="B9" s="9"/>
      <c r="C9" s="9"/>
      <c r="D9" s="9"/>
      <c r="E9" s="9"/>
      <c r="F9" s="9"/>
      <c r="G9" s="9"/>
      <c r="H9" s="9"/>
      <c r="I9" s="1"/>
      <c r="J9" s="3" t="s">
        <v>27</v>
      </c>
    </row>
    <row r="10" spans="1:10" ht="48" customHeight="1">
      <c r="A10" s="169" t="s">
        <v>24</v>
      </c>
      <c r="B10" s="170" t="s">
        <v>556</v>
      </c>
      <c r="C10" s="170"/>
      <c r="D10" s="170"/>
      <c r="E10" s="170"/>
      <c r="F10" s="170" t="s">
        <v>607</v>
      </c>
      <c r="G10" s="170"/>
      <c r="H10" s="170"/>
      <c r="I10" s="170"/>
      <c r="J10" s="170"/>
    </row>
    <row r="11" spans="1:10" ht="79.5" customHeight="1">
      <c r="A11" s="169"/>
      <c r="B11" s="140" t="s">
        <v>28</v>
      </c>
      <c r="C11" s="140"/>
      <c r="D11" s="170" t="s">
        <v>29</v>
      </c>
      <c r="E11" s="170"/>
      <c r="F11" s="140" t="s">
        <v>28</v>
      </c>
      <c r="G11" s="140"/>
      <c r="H11" s="170" t="s">
        <v>29</v>
      </c>
      <c r="I11" s="170"/>
      <c r="J11" s="170"/>
    </row>
    <row r="12" spans="1:10" ht="127.5" customHeight="1">
      <c r="A12" s="10" t="s">
        <v>30</v>
      </c>
      <c r="B12" s="158">
        <v>0</v>
      </c>
      <c r="C12" s="158"/>
      <c r="D12" s="159">
        <v>0</v>
      </c>
      <c r="E12" s="159"/>
      <c r="F12" s="160">
        <v>0</v>
      </c>
      <c r="G12" s="160"/>
      <c r="H12" s="159">
        <v>0</v>
      </c>
      <c r="I12" s="159"/>
      <c r="J12" s="159"/>
    </row>
    <row r="13" spans="1:10" ht="12.75" customHeight="1">
      <c r="A13" s="161" t="s">
        <v>31</v>
      </c>
      <c r="B13" s="159">
        <v>0</v>
      </c>
      <c r="C13" s="159"/>
      <c r="D13" s="162">
        <v>0</v>
      </c>
      <c r="E13" s="163"/>
      <c r="F13" s="159">
        <v>0</v>
      </c>
      <c r="G13" s="159"/>
      <c r="H13" s="159">
        <v>0</v>
      </c>
      <c r="I13" s="159"/>
      <c r="J13" s="159"/>
    </row>
    <row r="14" spans="1:10" ht="12.75" customHeight="1">
      <c r="A14" s="161"/>
      <c r="B14" s="159"/>
      <c r="C14" s="159"/>
      <c r="D14" s="164"/>
      <c r="E14" s="165"/>
      <c r="F14" s="159"/>
      <c r="G14" s="159"/>
      <c r="H14" s="159"/>
      <c r="I14" s="159"/>
      <c r="J14" s="159"/>
    </row>
    <row r="15" spans="1:10" ht="12.75" customHeight="1">
      <c r="A15" s="161"/>
      <c r="B15" s="159"/>
      <c r="C15" s="159"/>
      <c r="D15" s="164"/>
      <c r="E15" s="165"/>
      <c r="F15" s="159"/>
      <c r="G15" s="159"/>
      <c r="H15" s="159"/>
      <c r="I15" s="159"/>
      <c r="J15" s="159"/>
    </row>
    <row r="16" spans="1:10" ht="12.75" customHeight="1">
      <c r="A16" s="161"/>
      <c r="B16" s="159"/>
      <c r="C16" s="159"/>
      <c r="D16" s="164"/>
      <c r="E16" s="165"/>
      <c r="F16" s="159"/>
      <c r="G16" s="159"/>
      <c r="H16" s="159"/>
      <c r="I16" s="159"/>
      <c r="J16" s="159"/>
    </row>
    <row r="17" spans="1:10" ht="12.75" customHeight="1">
      <c r="A17" s="161"/>
      <c r="B17" s="159"/>
      <c r="C17" s="159"/>
      <c r="D17" s="164"/>
      <c r="E17" s="165"/>
      <c r="F17" s="159"/>
      <c r="G17" s="159"/>
      <c r="H17" s="159"/>
      <c r="I17" s="159"/>
      <c r="J17" s="159"/>
    </row>
    <row r="18" spans="1:10" ht="57.75" customHeight="1">
      <c r="A18" s="161"/>
      <c r="B18" s="159"/>
      <c r="C18" s="159"/>
      <c r="D18" s="166"/>
      <c r="E18" s="167"/>
      <c r="F18" s="159"/>
      <c r="G18" s="159"/>
      <c r="H18" s="159"/>
      <c r="I18" s="159"/>
      <c r="J18" s="159"/>
    </row>
    <row r="19" spans="1:10" ht="54" customHeight="1">
      <c r="A19" s="10" t="s">
        <v>32</v>
      </c>
      <c r="B19" s="158">
        <f>B12+B13</f>
        <v>0</v>
      </c>
      <c r="C19" s="158"/>
      <c r="D19" s="159">
        <f>D12+D13</f>
        <v>0</v>
      </c>
      <c r="E19" s="159"/>
      <c r="F19" s="160">
        <f t="shared" ref="F19" si="0">F12+F13</f>
        <v>0</v>
      </c>
      <c r="G19" s="160"/>
      <c r="H19" s="159">
        <v>0</v>
      </c>
      <c r="I19" s="159"/>
      <c r="J19" s="159"/>
    </row>
  </sheetData>
  <mergeCells count="21">
    <mergeCell ref="A6:J7"/>
    <mergeCell ref="A10:A11"/>
    <mergeCell ref="B10:E10"/>
    <mergeCell ref="F10:J10"/>
    <mergeCell ref="B11:C11"/>
    <mergeCell ref="D11:E11"/>
    <mergeCell ref="F11:G11"/>
    <mergeCell ref="H11:J11"/>
    <mergeCell ref="A13:A18"/>
    <mergeCell ref="B13:C18"/>
    <mergeCell ref="D13:E18"/>
    <mergeCell ref="F13:G18"/>
    <mergeCell ref="H13:J18"/>
    <mergeCell ref="B19:C19"/>
    <mergeCell ref="D19:E19"/>
    <mergeCell ref="F19:G19"/>
    <mergeCell ref="H19:J19"/>
    <mergeCell ref="B12:C12"/>
    <mergeCell ref="D12:E12"/>
    <mergeCell ref="F12:G12"/>
    <mergeCell ref="H12:J12"/>
  </mergeCells>
  <printOptions horizontalCentered="1"/>
  <pageMargins left="0.47244094488188981" right="0.23622047244094491" top="0.78740157480314965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abSelected="1" workbookViewId="0">
      <selection activeCell="J9" sqref="J9"/>
    </sheetView>
  </sheetViews>
  <sheetFormatPr defaultRowHeight="18.75"/>
  <cols>
    <col min="1" max="3" width="9.140625" style="1"/>
    <col min="4" max="4" width="19.85546875" style="1" customWidth="1"/>
    <col min="5" max="6" width="9.140625" style="1"/>
    <col min="7" max="7" width="17.140625" style="1" customWidth="1"/>
    <col min="8" max="8" width="9.140625" style="1"/>
    <col min="9" max="9" width="16.42578125" style="1" bestFit="1" customWidth="1"/>
    <col min="10" max="259" width="9.140625" style="1"/>
    <col min="260" max="260" width="19.85546875" style="1" customWidth="1"/>
    <col min="261" max="262" width="9.140625" style="1"/>
    <col min="263" max="263" width="17.140625" style="1" customWidth="1"/>
    <col min="264" max="264" width="9.140625" style="1"/>
    <col min="265" max="265" width="16.42578125" style="1" bestFit="1" customWidth="1"/>
    <col min="266" max="515" width="9.140625" style="1"/>
    <col min="516" max="516" width="19.85546875" style="1" customWidth="1"/>
    <col min="517" max="518" width="9.140625" style="1"/>
    <col min="519" max="519" width="17.140625" style="1" customWidth="1"/>
    <col min="520" max="520" width="9.140625" style="1"/>
    <col min="521" max="521" width="16.42578125" style="1" bestFit="1" customWidth="1"/>
    <col min="522" max="771" width="9.140625" style="1"/>
    <col min="772" max="772" width="19.85546875" style="1" customWidth="1"/>
    <col min="773" max="774" width="9.140625" style="1"/>
    <col min="775" max="775" width="17.140625" style="1" customWidth="1"/>
    <col min="776" max="776" width="9.140625" style="1"/>
    <col min="777" max="777" width="16.42578125" style="1" bestFit="1" customWidth="1"/>
    <col min="778" max="1027" width="9.140625" style="1"/>
    <col min="1028" max="1028" width="19.85546875" style="1" customWidth="1"/>
    <col min="1029" max="1030" width="9.140625" style="1"/>
    <col min="1031" max="1031" width="17.140625" style="1" customWidth="1"/>
    <col min="1032" max="1032" width="9.140625" style="1"/>
    <col min="1033" max="1033" width="16.42578125" style="1" bestFit="1" customWidth="1"/>
    <col min="1034" max="1283" width="9.140625" style="1"/>
    <col min="1284" max="1284" width="19.85546875" style="1" customWidth="1"/>
    <col min="1285" max="1286" width="9.140625" style="1"/>
    <col min="1287" max="1287" width="17.140625" style="1" customWidth="1"/>
    <col min="1288" max="1288" width="9.140625" style="1"/>
    <col min="1289" max="1289" width="16.42578125" style="1" bestFit="1" customWidth="1"/>
    <col min="1290" max="1539" width="9.140625" style="1"/>
    <col min="1540" max="1540" width="19.85546875" style="1" customWidth="1"/>
    <col min="1541" max="1542" width="9.140625" style="1"/>
    <col min="1543" max="1543" width="17.140625" style="1" customWidth="1"/>
    <col min="1544" max="1544" width="9.140625" style="1"/>
    <col min="1545" max="1545" width="16.42578125" style="1" bestFit="1" customWidth="1"/>
    <col min="1546" max="1795" width="9.140625" style="1"/>
    <col min="1796" max="1796" width="19.85546875" style="1" customWidth="1"/>
    <col min="1797" max="1798" width="9.140625" style="1"/>
    <col min="1799" max="1799" width="17.140625" style="1" customWidth="1"/>
    <col min="1800" max="1800" width="9.140625" style="1"/>
    <col min="1801" max="1801" width="16.42578125" style="1" bestFit="1" customWidth="1"/>
    <col min="1802" max="2051" width="9.140625" style="1"/>
    <col min="2052" max="2052" width="19.85546875" style="1" customWidth="1"/>
    <col min="2053" max="2054" width="9.140625" style="1"/>
    <col min="2055" max="2055" width="17.140625" style="1" customWidth="1"/>
    <col min="2056" max="2056" width="9.140625" style="1"/>
    <col min="2057" max="2057" width="16.42578125" style="1" bestFit="1" customWidth="1"/>
    <col min="2058" max="2307" width="9.140625" style="1"/>
    <col min="2308" max="2308" width="19.85546875" style="1" customWidth="1"/>
    <col min="2309" max="2310" width="9.140625" style="1"/>
    <col min="2311" max="2311" width="17.140625" style="1" customWidth="1"/>
    <col min="2312" max="2312" width="9.140625" style="1"/>
    <col min="2313" max="2313" width="16.42578125" style="1" bestFit="1" customWidth="1"/>
    <col min="2314" max="2563" width="9.140625" style="1"/>
    <col min="2564" max="2564" width="19.85546875" style="1" customWidth="1"/>
    <col min="2565" max="2566" width="9.140625" style="1"/>
    <col min="2567" max="2567" width="17.140625" style="1" customWidth="1"/>
    <col min="2568" max="2568" width="9.140625" style="1"/>
    <col min="2569" max="2569" width="16.42578125" style="1" bestFit="1" customWidth="1"/>
    <col min="2570" max="2819" width="9.140625" style="1"/>
    <col min="2820" max="2820" width="19.85546875" style="1" customWidth="1"/>
    <col min="2821" max="2822" width="9.140625" style="1"/>
    <col min="2823" max="2823" width="17.140625" style="1" customWidth="1"/>
    <col min="2824" max="2824" width="9.140625" style="1"/>
    <col min="2825" max="2825" width="16.42578125" style="1" bestFit="1" customWidth="1"/>
    <col min="2826" max="3075" width="9.140625" style="1"/>
    <col min="3076" max="3076" width="19.85546875" style="1" customWidth="1"/>
    <col min="3077" max="3078" width="9.140625" style="1"/>
    <col min="3079" max="3079" width="17.140625" style="1" customWidth="1"/>
    <col min="3080" max="3080" width="9.140625" style="1"/>
    <col min="3081" max="3081" width="16.42578125" style="1" bestFit="1" customWidth="1"/>
    <col min="3082" max="3331" width="9.140625" style="1"/>
    <col min="3332" max="3332" width="19.85546875" style="1" customWidth="1"/>
    <col min="3333" max="3334" width="9.140625" style="1"/>
    <col min="3335" max="3335" width="17.140625" style="1" customWidth="1"/>
    <col min="3336" max="3336" width="9.140625" style="1"/>
    <col min="3337" max="3337" width="16.42578125" style="1" bestFit="1" customWidth="1"/>
    <col min="3338" max="3587" width="9.140625" style="1"/>
    <col min="3588" max="3588" width="19.85546875" style="1" customWidth="1"/>
    <col min="3589" max="3590" width="9.140625" style="1"/>
    <col min="3591" max="3591" width="17.140625" style="1" customWidth="1"/>
    <col min="3592" max="3592" width="9.140625" style="1"/>
    <col min="3593" max="3593" width="16.42578125" style="1" bestFit="1" customWidth="1"/>
    <col min="3594" max="3843" width="9.140625" style="1"/>
    <col min="3844" max="3844" width="19.85546875" style="1" customWidth="1"/>
    <col min="3845" max="3846" width="9.140625" style="1"/>
    <col min="3847" max="3847" width="17.140625" style="1" customWidth="1"/>
    <col min="3848" max="3848" width="9.140625" style="1"/>
    <col min="3849" max="3849" width="16.42578125" style="1" bestFit="1" customWidth="1"/>
    <col min="3850" max="4099" width="9.140625" style="1"/>
    <col min="4100" max="4100" width="19.85546875" style="1" customWidth="1"/>
    <col min="4101" max="4102" width="9.140625" style="1"/>
    <col min="4103" max="4103" width="17.140625" style="1" customWidth="1"/>
    <col min="4104" max="4104" width="9.140625" style="1"/>
    <col min="4105" max="4105" width="16.42578125" style="1" bestFit="1" customWidth="1"/>
    <col min="4106" max="4355" width="9.140625" style="1"/>
    <col min="4356" max="4356" width="19.85546875" style="1" customWidth="1"/>
    <col min="4357" max="4358" width="9.140625" style="1"/>
    <col min="4359" max="4359" width="17.140625" style="1" customWidth="1"/>
    <col min="4360" max="4360" width="9.140625" style="1"/>
    <col min="4361" max="4361" width="16.42578125" style="1" bestFit="1" customWidth="1"/>
    <col min="4362" max="4611" width="9.140625" style="1"/>
    <col min="4612" max="4612" width="19.85546875" style="1" customWidth="1"/>
    <col min="4613" max="4614" width="9.140625" style="1"/>
    <col min="4615" max="4615" width="17.140625" style="1" customWidth="1"/>
    <col min="4616" max="4616" width="9.140625" style="1"/>
    <col min="4617" max="4617" width="16.42578125" style="1" bestFit="1" customWidth="1"/>
    <col min="4618" max="4867" width="9.140625" style="1"/>
    <col min="4868" max="4868" width="19.85546875" style="1" customWidth="1"/>
    <col min="4869" max="4870" width="9.140625" style="1"/>
    <col min="4871" max="4871" width="17.140625" style="1" customWidth="1"/>
    <col min="4872" max="4872" width="9.140625" style="1"/>
    <col min="4873" max="4873" width="16.42578125" style="1" bestFit="1" customWidth="1"/>
    <col min="4874" max="5123" width="9.140625" style="1"/>
    <col min="5124" max="5124" width="19.85546875" style="1" customWidth="1"/>
    <col min="5125" max="5126" width="9.140625" style="1"/>
    <col min="5127" max="5127" width="17.140625" style="1" customWidth="1"/>
    <col min="5128" max="5128" width="9.140625" style="1"/>
    <col min="5129" max="5129" width="16.42578125" style="1" bestFit="1" customWidth="1"/>
    <col min="5130" max="5379" width="9.140625" style="1"/>
    <col min="5380" max="5380" width="19.85546875" style="1" customWidth="1"/>
    <col min="5381" max="5382" width="9.140625" style="1"/>
    <col min="5383" max="5383" width="17.140625" style="1" customWidth="1"/>
    <col min="5384" max="5384" width="9.140625" style="1"/>
    <col min="5385" max="5385" width="16.42578125" style="1" bestFit="1" customWidth="1"/>
    <col min="5386" max="5635" width="9.140625" style="1"/>
    <col min="5636" max="5636" width="19.85546875" style="1" customWidth="1"/>
    <col min="5637" max="5638" width="9.140625" style="1"/>
    <col min="5639" max="5639" width="17.140625" style="1" customWidth="1"/>
    <col min="5640" max="5640" width="9.140625" style="1"/>
    <col min="5641" max="5641" width="16.42578125" style="1" bestFit="1" customWidth="1"/>
    <col min="5642" max="5891" width="9.140625" style="1"/>
    <col min="5892" max="5892" width="19.85546875" style="1" customWidth="1"/>
    <col min="5893" max="5894" width="9.140625" style="1"/>
    <col min="5895" max="5895" width="17.140625" style="1" customWidth="1"/>
    <col min="5896" max="5896" width="9.140625" style="1"/>
    <col min="5897" max="5897" width="16.42578125" style="1" bestFit="1" customWidth="1"/>
    <col min="5898" max="6147" width="9.140625" style="1"/>
    <col min="6148" max="6148" width="19.85546875" style="1" customWidth="1"/>
    <col min="6149" max="6150" width="9.140625" style="1"/>
    <col min="6151" max="6151" width="17.140625" style="1" customWidth="1"/>
    <col min="6152" max="6152" width="9.140625" style="1"/>
    <col min="6153" max="6153" width="16.42578125" style="1" bestFit="1" customWidth="1"/>
    <col min="6154" max="6403" width="9.140625" style="1"/>
    <col min="6404" max="6404" width="19.85546875" style="1" customWidth="1"/>
    <col min="6405" max="6406" width="9.140625" style="1"/>
    <col min="6407" max="6407" width="17.140625" style="1" customWidth="1"/>
    <col min="6408" max="6408" width="9.140625" style="1"/>
    <col min="6409" max="6409" width="16.42578125" style="1" bestFit="1" customWidth="1"/>
    <col min="6410" max="6659" width="9.140625" style="1"/>
    <col min="6660" max="6660" width="19.85546875" style="1" customWidth="1"/>
    <col min="6661" max="6662" width="9.140625" style="1"/>
    <col min="6663" max="6663" width="17.140625" style="1" customWidth="1"/>
    <col min="6664" max="6664" width="9.140625" style="1"/>
    <col min="6665" max="6665" width="16.42578125" style="1" bestFit="1" customWidth="1"/>
    <col min="6666" max="6915" width="9.140625" style="1"/>
    <col min="6916" max="6916" width="19.85546875" style="1" customWidth="1"/>
    <col min="6917" max="6918" width="9.140625" style="1"/>
    <col min="6919" max="6919" width="17.140625" style="1" customWidth="1"/>
    <col min="6920" max="6920" width="9.140625" style="1"/>
    <col min="6921" max="6921" width="16.42578125" style="1" bestFit="1" customWidth="1"/>
    <col min="6922" max="7171" width="9.140625" style="1"/>
    <col min="7172" max="7172" width="19.85546875" style="1" customWidth="1"/>
    <col min="7173" max="7174" width="9.140625" style="1"/>
    <col min="7175" max="7175" width="17.140625" style="1" customWidth="1"/>
    <col min="7176" max="7176" width="9.140625" style="1"/>
    <col min="7177" max="7177" width="16.42578125" style="1" bestFit="1" customWidth="1"/>
    <col min="7178" max="7427" width="9.140625" style="1"/>
    <col min="7428" max="7428" width="19.85546875" style="1" customWidth="1"/>
    <col min="7429" max="7430" width="9.140625" style="1"/>
    <col min="7431" max="7431" width="17.140625" style="1" customWidth="1"/>
    <col min="7432" max="7432" width="9.140625" style="1"/>
    <col min="7433" max="7433" width="16.42578125" style="1" bestFit="1" customWidth="1"/>
    <col min="7434" max="7683" width="9.140625" style="1"/>
    <col min="7684" max="7684" width="19.85546875" style="1" customWidth="1"/>
    <col min="7685" max="7686" width="9.140625" style="1"/>
    <col min="7687" max="7687" width="17.140625" style="1" customWidth="1"/>
    <col min="7688" max="7688" width="9.140625" style="1"/>
    <col min="7689" max="7689" width="16.42578125" style="1" bestFit="1" customWidth="1"/>
    <col min="7690" max="7939" width="9.140625" style="1"/>
    <col min="7940" max="7940" width="19.85546875" style="1" customWidth="1"/>
    <col min="7941" max="7942" width="9.140625" style="1"/>
    <col min="7943" max="7943" width="17.140625" style="1" customWidth="1"/>
    <col min="7944" max="7944" width="9.140625" style="1"/>
    <col min="7945" max="7945" width="16.42578125" style="1" bestFit="1" customWidth="1"/>
    <col min="7946" max="8195" width="9.140625" style="1"/>
    <col min="8196" max="8196" width="19.85546875" style="1" customWidth="1"/>
    <col min="8197" max="8198" width="9.140625" style="1"/>
    <col min="8199" max="8199" width="17.140625" style="1" customWidth="1"/>
    <col min="8200" max="8200" width="9.140625" style="1"/>
    <col min="8201" max="8201" width="16.42578125" style="1" bestFit="1" customWidth="1"/>
    <col min="8202" max="8451" width="9.140625" style="1"/>
    <col min="8452" max="8452" width="19.85546875" style="1" customWidth="1"/>
    <col min="8453" max="8454" width="9.140625" style="1"/>
    <col min="8455" max="8455" width="17.140625" style="1" customWidth="1"/>
    <col min="8456" max="8456" width="9.140625" style="1"/>
    <col min="8457" max="8457" width="16.42578125" style="1" bestFit="1" customWidth="1"/>
    <col min="8458" max="8707" width="9.140625" style="1"/>
    <col min="8708" max="8708" width="19.85546875" style="1" customWidth="1"/>
    <col min="8709" max="8710" width="9.140625" style="1"/>
    <col min="8711" max="8711" width="17.140625" style="1" customWidth="1"/>
    <col min="8712" max="8712" width="9.140625" style="1"/>
    <col min="8713" max="8713" width="16.42578125" style="1" bestFit="1" customWidth="1"/>
    <col min="8714" max="8963" width="9.140625" style="1"/>
    <col min="8964" max="8964" width="19.85546875" style="1" customWidth="1"/>
    <col min="8965" max="8966" width="9.140625" style="1"/>
    <col min="8967" max="8967" width="17.140625" style="1" customWidth="1"/>
    <col min="8968" max="8968" width="9.140625" style="1"/>
    <col min="8969" max="8969" width="16.42578125" style="1" bestFit="1" customWidth="1"/>
    <col min="8970" max="9219" width="9.140625" style="1"/>
    <col min="9220" max="9220" width="19.85546875" style="1" customWidth="1"/>
    <col min="9221" max="9222" width="9.140625" style="1"/>
    <col min="9223" max="9223" width="17.140625" style="1" customWidth="1"/>
    <col min="9224" max="9224" width="9.140625" style="1"/>
    <col min="9225" max="9225" width="16.42578125" style="1" bestFit="1" customWidth="1"/>
    <col min="9226" max="9475" width="9.140625" style="1"/>
    <col min="9476" max="9476" width="19.85546875" style="1" customWidth="1"/>
    <col min="9477" max="9478" width="9.140625" style="1"/>
    <col min="9479" max="9479" width="17.140625" style="1" customWidth="1"/>
    <col min="9480" max="9480" width="9.140625" style="1"/>
    <col min="9481" max="9481" width="16.42578125" style="1" bestFit="1" customWidth="1"/>
    <col min="9482" max="9731" width="9.140625" style="1"/>
    <col min="9732" max="9732" width="19.85546875" style="1" customWidth="1"/>
    <col min="9733" max="9734" width="9.140625" style="1"/>
    <col min="9735" max="9735" width="17.140625" style="1" customWidth="1"/>
    <col min="9736" max="9736" width="9.140625" style="1"/>
    <col min="9737" max="9737" width="16.42578125" style="1" bestFit="1" customWidth="1"/>
    <col min="9738" max="9987" width="9.140625" style="1"/>
    <col min="9988" max="9988" width="19.85546875" style="1" customWidth="1"/>
    <col min="9989" max="9990" width="9.140625" style="1"/>
    <col min="9991" max="9991" width="17.140625" style="1" customWidth="1"/>
    <col min="9992" max="9992" width="9.140625" style="1"/>
    <col min="9993" max="9993" width="16.42578125" style="1" bestFit="1" customWidth="1"/>
    <col min="9994" max="10243" width="9.140625" style="1"/>
    <col min="10244" max="10244" width="19.85546875" style="1" customWidth="1"/>
    <col min="10245" max="10246" width="9.140625" style="1"/>
    <col min="10247" max="10247" width="17.140625" style="1" customWidth="1"/>
    <col min="10248" max="10248" width="9.140625" style="1"/>
    <col min="10249" max="10249" width="16.42578125" style="1" bestFit="1" customWidth="1"/>
    <col min="10250" max="10499" width="9.140625" style="1"/>
    <col min="10500" max="10500" width="19.85546875" style="1" customWidth="1"/>
    <col min="10501" max="10502" width="9.140625" style="1"/>
    <col min="10503" max="10503" width="17.140625" style="1" customWidth="1"/>
    <col min="10504" max="10504" width="9.140625" style="1"/>
    <col min="10505" max="10505" width="16.42578125" style="1" bestFit="1" customWidth="1"/>
    <col min="10506" max="10755" width="9.140625" style="1"/>
    <col min="10756" max="10756" width="19.85546875" style="1" customWidth="1"/>
    <col min="10757" max="10758" width="9.140625" style="1"/>
    <col min="10759" max="10759" width="17.140625" style="1" customWidth="1"/>
    <col min="10760" max="10760" width="9.140625" style="1"/>
    <col min="10761" max="10761" width="16.42578125" style="1" bestFit="1" customWidth="1"/>
    <col min="10762" max="11011" width="9.140625" style="1"/>
    <col min="11012" max="11012" width="19.85546875" style="1" customWidth="1"/>
    <col min="11013" max="11014" width="9.140625" style="1"/>
    <col min="11015" max="11015" width="17.140625" style="1" customWidth="1"/>
    <col min="11016" max="11016" width="9.140625" style="1"/>
    <col min="11017" max="11017" width="16.42578125" style="1" bestFit="1" customWidth="1"/>
    <col min="11018" max="11267" width="9.140625" style="1"/>
    <col min="11268" max="11268" width="19.85546875" style="1" customWidth="1"/>
    <col min="11269" max="11270" width="9.140625" style="1"/>
    <col min="11271" max="11271" width="17.140625" style="1" customWidth="1"/>
    <col min="11272" max="11272" width="9.140625" style="1"/>
    <col min="11273" max="11273" width="16.42578125" style="1" bestFit="1" customWidth="1"/>
    <col min="11274" max="11523" width="9.140625" style="1"/>
    <col min="11524" max="11524" width="19.85546875" style="1" customWidth="1"/>
    <col min="11525" max="11526" width="9.140625" style="1"/>
    <col min="11527" max="11527" width="17.140625" style="1" customWidth="1"/>
    <col min="11528" max="11528" width="9.140625" style="1"/>
    <col min="11529" max="11529" width="16.42578125" style="1" bestFit="1" customWidth="1"/>
    <col min="11530" max="11779" width="9.140625" style="1"/>
    <col min="11780" max="11780" width="19.85546875" style="1" customWidth="1"/>
    <col min="11781" max="11782" width="9.140625" style="1"/>
    <col min="11783" max="11783" width="17.140625" style="1" customWidth="1"/>
    <col min="11784" max="11784" width="9.140625" style="1"/>
    <col min="11785" max="11785" width="16.42578125" style="1" bestFit="1" customWidth="1"/>
    <col min="11786" max="12035" width="9.140625" style="1"/>
    <col min="12036" max="12036" width="19.85546875" style="1" customWidth="1"/>
    <col min="12037" max="12038" width="9.140625" style="1"/>
    <col min="12039" max="12039" width="17.140625" style="1" customWidth="1"/>
    <col min="12040" max="12040" width="9.140625" style="1"/>
    <col min="12041" max="12041" width="16.42578125" style="1" bestFit="1" customWidth="1"/>
    <col min="12042" max="12291" width="9.140625" style="1"/>
    <col min="12292" max="12292" width="19.85546875" style="1" customWidth="1"/>
    <col min="12293" max="12294" width="9.140625" style="1"/>
    <col min="12295" max="12295" width="17.140625" style="1" customWidth="1"/>
    <col min="12296" max="12296" width="9.140625" style="1"/>
    <col min="12297" max="12297" width="16.42578125" style="1" bestFit="1" customWidth="1"/>
    <col min="12298" max="12547" width="9.140625" style="1"/>
    <col min="12548" max="12548" width="19.85546875" style="1" customWidth="1"/>
    <col min="12549" max="12550" width="9.140625" style="1"/>
    <col min="12551" max="12551" width="17.140625" style="1" customWidth="1"/>
    <col min="12552" max="12552" width="9.140625" style="1"/>
    <col min="12553" max="12553" width="16.42578125" style="1" bestFit="1" customWidth="1"/>
    <col min="12554" max="12803" width="9.140625" style="1"/>
    <col min="12804" max="12804" width="19.85546875" style="1" customWidth="1"/>
    <col min="12805" max="12806" width="9.140625" style="1"/>
    <col min="12807" max="12807" width="17.140625" style="1" customWidth="1"/>
    <col min="12808" max="12808" width="9.140625" style="1"/>
    <col min="12809" max="12809" width="16.42578125" style="1" bestFit="1" customWidth="1"/>
    <col min="12810" max="13059" width="9.140625" style="1"/>
    <col min="13060" max="13060" width="19.85546875" style="1" customWidth="1"/>
    <col min="13061" max="13062" width="9.140625" style="1"/>
    <col min="13063" max="13063" width="17.140625" style="1" customWidth="1"/>
    <col min="13064" max="13064" width="9.140625" style="1"/>
    <col min="13065" max="13065" width="16.42578125" style="1" bestFit="1" customWidth="1"/>
    <col min="13066" max="13315" width="9.140625" style="1"/>
    <col min="13316" max="13316" width="19.85546875" style="1" customWidth="1"/>
    <col min="13317" max="13318" width="9.140625" style="1"/>
    <col min="13319" max="13319" width="17.140625" style="1" customWidth="1"/>
    <col min="13320" max="13320" width="9.140625" style="1"/>
    <col min="13321" max="13321" width="16.42578125" style="1" bestFit="1" customWidth="1"/>
    <col min="13322" max="13571" width="9.140625" style="1"/>
    <col min="13572" max="13572" width="19.85546875" style="1" customWidth="1"/>
    <col min="13573" max="13574" width="9.140625" style="1"/>
    <col min="13575" max="13575" width="17.140625" style="1" customWidth="1"/>
    <col min="13576" max="13576" width="9.140625" style="1"/>
    <col min="13577" max="13577" width="16.42578125" style="1" bestFit="1" customWidth="1"/>
    <col min="13578" max="13827" width="9.140625" style="1"/>
    <col min="13828" max="13828" width="19.85546875" style="1" customWidth="1"/>
    <col min="13829" max="13830" width="9.140625" style="1"/>
    <col min="13831" max="13831" width="17.140625" style="1" customWidth="1"/>
    <col min="13832" max="13832" width="9.140625" style="1"/>
    <col min="13833" max="13833" width="16.42578125" style="1" bestFit="1" customWidth="1"/>
    <col min="13834" max="14083" width="9.140625" style="1"/>
    <col min="14084" max="14084" width="19.85546875" style="1" customWidth="1"/>
    <col min="14085" max="14086" width="9.140625" style="1"/>
    <col min="14087" max="14087" width="17.140625" style="1" customWidth="1"/>
    <col min="14088" max="14088" width="9.140625" style="1"/>
    <col min="14089" max="14089" width="16.42578125" style="1" bestFit="1" customWidth="1"/>
    <col min="14090" max="14339" width="9.140625" style="1"/>
    <col min="14340" max="14340" width="19.85546875" style="1" customWidth="1"/>
    <col min="14341" max="14342" width="9.140625" style="1"/>
    <col min="14343" max="14343" width="17.140625" style="1" customWidth="1"/>
    <col min="14344" max="14344" width="9.140625" style="1"/>
    <col min="14345" max="14345" width="16.42578125" style="1" bestFit="1" customWidth="1"/>
    <col min="14346" max="14595" width="9.140625" style="1"/>
    <col min="14596" max="14596" width="19.85546875" style="1" customWidth="1"/>
    <col min="14597" max="14598" width="9.140625" style="1"/>
    <col min="14599" max="14599" width="17.140625" style="1" customWidth="1"/>
    <col min="14600" max="14600" width="9.140625" style="1"/>
    <col min="14601" max="14601" width="16.42578125" style="1" bestFit="1" customWidth="1"/>
    <col min="14602" max="14851" width="9.140625" style="1"/>
    <col min="14852" max="14852" width="19.85546875" style="1" customWidth="1"/>
    <col min="14853" max="14854" width="9.140625" style="1"/>
    <col min="14855" max="14855" width="17.140625" style="1" customWidth="1"/>
    <col min="14856" max="14856" width="9.140625" style="1"/>
    <col min="14857" max="14857" width="16.42578125" style="1" bestFit="1" customWidth="1"/>
    <col min="14858" max="15107" width="9.140625" style="1"/>
    <col min="15108" max="15108" width="19.85546875" style="1" customWidth="1"/>
    <col min="15109" max="15110" width="9.140625" style="1"/>
    <col min="15111" max="15111" width="17.140625" style="1" customWidth="1"/>
    <col min="15112" max="15112" width="9.140625" style="1"/>
    <col min="15113" max="15113" width="16.42578125" style="1" bestFit="1" customWidth="1"/>
    <col min="15114" max="15363" width="9.140625" style="1"/>
    <col min="15364" max="15364" width="19.85546875" style="1" customWidth="1"/>
    <col min="15365" max="15366" width="9.140625" style="1"/>
    <col min="15367" max="15367" width="17.140625" style="1" customWidth="1"/>
    <col min="15368" max="15368" width="9.140625" style="1"/>
    <col min="15369" max="15369" width="16.42578125" style="1" bestFit="1" customWidth="1"/>
    <col min="15370" max="15619" width="9.140625" style="1"/>
    <col min="15620" max="15620" width="19.85546875" style="1" customWidth="1"/>
    <col min="15621" max="15622" width="9.140625" style="1"/>
    <col min="15623" max="15623" width="17.140625" style="1" customWidth="1"/>
    <col min="15624" max="15624" width="9.140625" style="1"/>
    <col min="15625" max="15625" width="16.42578125" style="1" bestFit="1" customWidth="1"/>
    <col min="15626" max="15875" width="9.140625" style="1"/>
    <col min="15876" max="15876" width="19.85546875" style="1" customWidth="1"/>
    <col min="15877" max="15878" width="9.140625" style="1"/>
    <col min="15879" max="15879" width="17.140625" style="1" customWidth="1"/>
    <col min="15880" max="15880" width="9.140625" style="1"/>
    <col min="15881" max="15881" width="16.42578125" style="1" bestFit="1" customWidth="1"/>
    <col min="15882" max="16131" width="9.140625" style="1"/>
    <col min="16132" max="16132" width="19.85546875" style="1" customWidth="1"/>
    <col min="16133" max="16134" width="9.140625" style="1"/>
    <col min="16135" max="16135" width="17.140625" style="1" customWidth="1"/>
    <col min="16136" max="16136" width="9.140625" style="1"/>
    <col min="16137" max="16137" width="16.42578125" style="1" bestFit="1" customWidth="1"/>
    <col min="16138" max="16384" width="9.140625" style="1"/>
  </cols>
  <sheetData>
    <row r="1" spans="1:7">
      <c r="E1" s="173" t="s">
        <v>618</v>
      </c>
      <c r="F1" s="173"/>
      <c r="G1" s="173"/>
    </row>
    <row r="2" spans="1:7">
      <c r="E2" s="173" t="s">
        <v>20</v>
      </c>
      <c r="F2" s="173"/>
      <c r="G2" s="173"/>
    </row>
    <row r="3" spans="1:7">
      <c r="E3" s="173" t="s">
        <v>18</v>
      </c>
      <c r="F3" s="173"/>
      <c r="G3" s="173"/>
    </row>
    <row r="4" spans="1:7">
      <c r="E4" s="11" t="s">
        <v>26</v>
      </c>
      <c r="F4" s="11"/>
      <c r="G4" s="11"/>
    </row>
    <row r="5" spans="1:7" ht="15.75" customHeight="1"/>
    <row r="6" spans="1:7" hidden="1"/>
    <row r="7" spans="1:7" ht="63" customHeight="1">
      <c r="A7" s="168" t="s">
        <v>579</v>
      </c>
      <c r="B7" s="168"/>
      <c r="C7" s="168"/>
      <c r="D7" s="168"/>
      <c r="E7" s="168"/>
      <c r="F7" s="168"/>
      <c r="G7" s="168"/>
    </row>
    <row r="8" spans="1:7" ht="15" customHeight="1"/>
    <row r="9" spans="1:7" ht="11.25" customHeight="1"/>
    <row r="10" spans="1:7">
      <c r="F10" s="172" t="s">
        <v>27</v>
      </c>
      <c r="G10" s="172"/>
    </row>
    <row r="11" spans="1:7" ht="27" customHeight="1">
      <c r="A11" s="171" t="s">
        <v>24</v>
      </c>
      <c r="B11" s="171"/>
      <c r="C11" s="171"/>
      <c r="D11" s="171"/>
      <c r="E11" s="140" t="s">
        <v>578</v>
      </c>
      <c r="F11" s="140"/>
      <c r="G11" s="140"/>
    </row>
    <row r="12" spans="1:7" ht="12.75" customHeight="1">
      <c r="A12" s="161" t="s">
        <v>34</v>
      </c>
      <c r="B12" s="161"/>
      <c r="C12" s="161"/>
      <c r="D12" s="161"/>
      <c r="E12" s="158">
        <v>-20000000</v>
      </c>
      <c r="F12" s="158"/>
      <c r="G12" s="158"/>
    </row>
    <row r="13" spans="1:7" ht="12.75" customHeight="1">
      <c r="A13" s="161"/>
      <c r="B13" s="161"/>
      <c r="C13" s="161"/>
      <c r="D13" s="161"/>
      <c r="E13" s="158"/>
      <c r="F13" s="158"/>
      <c r="G13" s="158"/>
    </row>
    <row r="14" spans="1:7" ht="6.75" customHeight="1">
      <c r="A14" s="161"/>
      <c r="B14" s="161"/>
      <c r="C14" s="161"/>
      <c r="D14" s="161"/>
      <c r="E14" s="158"/>
      <c r="F14" s="158"/>
      <c r="G14" s="158"/>
    </row>
    <row r="15" spans="1:7" ht="23.25" customHeight="1">
      <c r="A15" s="161"/>
      <c r="B15" s="161"/>
      <c r="C15" s="161"/>
      <c r="D15" s="161"/>
      <c r="E15" s="158"/>
      <c r="F15" s="158"/>
      <c r="G15" s="158"/>
    </row>
    <row r="16" spans="1:7" ht="1.5" hidden="1" customHeight="1">
      <c r="A16" s="161"/>
      <c r="B16" s="161"/>
      <c r="C16" s="161"/>
      <c r="D16" s="161"/>
      <c r="E16" s="158"/>
      <c r="F16" s="158"/>
      <c r="G16" s="158"/>
    </row>
    <row r="17" spans="1:9" ht="12.75" customHeight="1">
      <c r="A17" s="161" t="s">
        <v>35</v>
      </c>
      <c r="B17" s="161"/>
      <c r="C17" s="161"/>
      <c r="D17" s="161"/>
      <c r="E17" s="159">
        <v>0</v>
      </c>
      <c r="F17" s="159"/>
      <c r="G17" s="159"/>
    </row>
    <row r="18" spans="1:9" ht="12.75" customHeight="1">
      <c r="A18" s="161"/>
      <c r="B18" s="161"/>
      <c r="C18" s="161"/>
      <c r="D18" s="161"/>
      <c r="E18" s="159"/>
      <c r="F18" s="159"/>
      <c r="G18" s="159"/>
    </row>
    <row r="19" spans="1:9" ht="12.75" customHeight="1">
      <c r="A19" s="161"/>
      <c r="B19" s="161"/>
      <c r="C19" s="161"/>
      <c r="D19" s="161"/>
      <c r="E19" s="159"/>
      <c r="F19" s="159"/>
      <c r="G19" s="159"/>
    </row>
    <row r="20" spans="1:9" ht="17.25" customHeight="1">
      <c r="A20" s="161"/>
      <c r="B20" s="161"/>
      <c r="C20" s="161"/>
      <c r="D20" s="161"/>
      <c r="E20" s="159"/>
      <c r="F20" s="159"/>
      <c r="G20" s="159"/>
    </row>
    <row r="21" spans="1:9" ht="23.25" hidden="1" customHeight="1">
      <c r="A21" s="161"/>
      <c r="B21" s="161"/>
      <c r="C21" s="161"/>
      <c r="D21" s="161"/>
      <c r="E21" s="159"/>
      <c r="F21" s="159"/>
      <c r="G21" s="159"/>
    </row>
    <row r="22" spans="1:9" ht="23.25" customHeight="1">
      <c r="A22" s="161" t="s">
        <v>36</v>
      </c>
      <c r="B22" s="161"/>
      <c r="C22" s="161"/>
      <c r="D22" s="161"/>
      <c r="E22" s="159">
        <v>0</v>
      </c>
      <c r="F22" s="159"/>
      <c r="G22" s="159"/>
    </row>
    <row r="23" spans="1:9" ht="23.25" customHeight="1">
      <c r="A23" s="161"/>
      <c r="B23" s="161"/>
      <c r="C23" s="161"/>
      <c r="D23" s="161"/>
      <c r="E23" s="159"/>
      <c r="F23" s="159"/>
      <c r="G23" s="159"/>
    </row>
    <row r="24" spans="1:9" ht="8.25" customHeight="1">
      <c r="A24" s="161"/>
      <c r="B24" s="161"/>
      <c r="C24" s="161"/>
      <c r="D24" s="161"/>
      <c r="E24" s="159"/>
      <c r="F24" s="159"/>
      <c r="G24" s="159"/>
    </row>
    <row r="25" spans="1:9" ht="23.25" hidden="1" customHeight="1">
      <c r="A25" s="10"/>
      <c r="B25" s="10"/>
      <c r="C25" s="10"/>
      <c r="D25" s="10"/>
      <c r="E25" s="122"/>
      <c r="F25" s="122"/>
      <c r="G25" s="122"/>
    </row>
    <row r="26" spans="1:9" ht="23.25" hidden="1" customHeight="1">
      <c r="A26" s="10"/>
      <c r="B26" s="10"/>
      <c r="C26" s="10"/>
      <c r="D26" s="10"/>
      <c r="E26" s="122"/>
      <c r="F26" s="122"/>
      <c r="G26" s="122"/>
    </row>
    <row r="27" spans="1:9" ht="23.25" hidden="1" customHeight="1">
      <c r="A27" s="10"/>
      <c r="B27" s="10"/>
      <c r="C27" s="10"/>
      <c r="D27" s="10"/>
      <c r="E27" s="122"/>
      <c r="F27" s="122"/>
      <c r="G27" s="122"/>
    </row>
    <row r="28" spans="1:9" ht="23.25" hidden="1" customHeight="1">
      <c r="A28" s="10"/>
      <c r="B28" s="10"/>
      <c r="C28" s="10"/>
      <c r="D28" s="10"/>
      <c r="E28" s="122"/>
      <c r="F28" s="122"/>
      <c r="G28" s="122"/>
    </row>
    <row r="29" spans="1:9" ht="12.75" customHeight="1">
      <c r="A29" s="161" t="s">
        <v>37</v>
      </c>
      <c r="B29" s="161"/>
      <c r="C29" s="161"/>
      <c r="D29" s="161"/>
      <c r="E29" s="160">
        <v>0</v>
      </c>
      <c r="F29" s="160"/>
      <c r="G29" s="160"/>
    </row>
    <row r="30" spans="1:9" ht="12.75" customHeight="1">
      <c r="A30" s="161"/>
      <c r="B30" s="161"/>
      <c r="C30" s="161"/>
      <c r="D30" s="161"/>
      <c r="E30" s="160"/>
      <c r="F30" s="160"/>
      <c r="G30" s="160"/>
    </row>
    <row r="31" spans="1:9" ht="12.75" customHeight="1">
      <c r="A31" s="161"/>
      <c r="B31" s="161"/>
      <c r="C31" s="161"/>
      <c r="D31" s="161"/>
      <c r="E31" s="160"/>
      <c r="F31" s="160"/>
      <c r="G31" s="160"/>
    </row>
    <row r="32" spans="1:9" ht="15" customHeight="1">
      <c r="A32" s="161"/>
      <c r="B32" s="161"/>
      <c r="C32" s="161"/>
      <c r="D32" s="161"/>
      <c r="E32" s="160"/>
      <c r="F32" s="160"/>
      <c r="G32" s="160"/>
      <c r="I32" s="5"/>
    </row>
    <row r="33" spans="1:7" ht="8.25" hidden="1" customHeight="1">
      <c r="A33" s="161"/>
      <c r="B33" s="161"/>
      <c r="C33" s="161"/>
      <c r="D33" s="161"/>
      <c r="E33" s="160"/>
      <c r="F33" s="160"/>
      <c r="G33" s="160"/>
    </row>
    <row r="34" spans="1:7" ht="0.75" hidden="1" customHeight="1">
      <c r="A34" s="161"/>
      <c r="B34" s="161"/>
      <c r="C34" s="161"/>
      <c r="D34" s="161"/>
      <c r="E34" s="160"/>
      <c r="F34" s="160"/>
      <c r="G34" s="160"/>
    </row>
    <row r="35" spans="1:7" ht="12.75" hidden="1" customHeight="1">
      <c r="A35" s="161"/>
      <c r="B35" s="161"/>
      <c r="C35" s="161"/>
      <c r="D35" s="161"/>
      <c r="E35" s="160"/>
      <c r="F35" s="160"/>
      <c r="G35" s="160"/>
    </row>
    <row r="36" spans="1:7" ht="18" customHeight="1">
      <c r="A36" s="161" t="s">
        <v>38</v>
      </c>
      <c r="B36" s="161"/>
      <c r="C36" s="161"/>
      <c r="D36" s="161"/>
      <c r="E36" s="160">
        <v>20000000</v>
      </c>
      <c r="F36" s="160"/>
      <c r="G36" s="160"/>
    </row>
    <row r="37" spans="1:7" ht="18" customHeight="1">
      <c r="A37" s="161"/>
      <c r="B37" s="161"/>
      <c r="C37" s="161"/>
      <c r="D37" s="161"/>
      <c r="E37" s="160"/>
      <c r="F37" s="160"/>
      <c r="G37" s="160"/>
    </row>
    <row r="38" spans="1:7" ht="18" customHeight="1">
      <c r="A38" s="161"/>
      <c r="B38" s="161"/>
      <c r="C38" s="161"/>
      <c r="D38" s="161"/>
      <c r="E38" s="160"/>
      <c r="F38" s="160"/>
      <c r="G38" s="160"/>
    </row>
    <row r="39" spans="1:7" ht="1.5" hidden="1" customHeight="1">
      <c r="A39" s="161"/>
      <c r="B39" s="161"/>
      <c r="C39" s="161"/>
      <c r="D39" s="161"/>
      <c r="E39" s="160"/>
      <c r="F39" s="160"/>
      <c r="G39" s="160"/>
    </row>
    <row r="40" spans="1:7" ht="0.75" hidden="1" customHeight="1">
      <c r="A40" s="161"/>
      <c r="B40" s="161"/>
      <c r="C40" s="161"/>
      <c r="D40" s="161"/>
      <c r="E40" s="160"/>
      <c r="F40" s="160"/>
      <c r="G40" s="160"/>
    </row>
    <row r="41" spans="1:7" ht="6" hidden="1" customHeight="1">
      <c r="A41" s="161"/>
      <c r="B41" s="161"/>
      <c r="C41" s="161"/>
      <c r="D41" s="161"/>
      <c r="E41" s="160"/>
      <c r="F41" s="160"/>
      <c r="G41" s="160"/>
    </row>
    <row r="42" spans="1:7" ht="18" hidden="1" customHeight="1">
      <c r="A42" s="161"/>
      <c r="B42" s="161"/>
      <c r="C42" s="161"/>
      <c r="D42" s="161"/>
      <c r="E42" s="160"/>
      <c r="F42" s="160"/>
      <c r="G42" s="160"/>
    </row>
    <row r="43" spans="1:7" ht="12.75" customHeight="1">
      <c r="A43" s="161" t="s">
        <v>39</v>
      </c>
      <c r="B43" s="161"/>
      <c r="C43" s="161"/>
      <c r="D43" s="161"/>
      <c r="E43" s="159">
        <v>0</v>
      </c>
      <c r="F43" s="159"/>
      <c r="G43" s="159"/>
    </row>
    <row r="44" spans="1:7" ht="12.75" customHeight="1">
      <c r="A44" s="161"/>
      <c r="B44" s="161"/>
      <c r="C44" s="161"/>
      <c r="D44" s="161"/>
      <c r="E44" s="159"/>
      <c r="F44" s="159"/>
      <c r="G44" s="159"/>
    </row>
    <row r="45" spans="1:7" ht="9" customHeight="1">
      <c r="A45" s="161"/>
      <c r="B45" s="161"/>
      <c r="C45" s="161"/>
      <c r="D45" s="161"/>
      <c r="E45" s="159"/>
      <c r="F45" s="159"/>
      <c r="G45" s="159"/>
    </row>
    <row r="46" spans="1:7" ht="9.75" hidden="1" customHeight="1">
      <c r="A46" s="161"/>
      <c r="B46" s="161"/>
      <c r="C46" s="161"/>
      <c r="D46" s="161"/>
      <c r="E46" s="159"/>
      <c r="F46" s="159"/>
      <c r="G46" s="159"/>
    </row>
    <row r="47" spans="1:7" ht="3.75" hidden="1" customHeight="1">
      <c r="A47" s="161"/>
      <c r="B47" s="161"/>
      <c r="C47" s="161"/>
      <c r="D47" s="161"/>
      <c r="E47" s="159"/>
      <c r="F47" s="159"/>
      <c r="G47" s="159"/>
    </row>
    <row r="48" spans="1:7" ht="3" hidden="1" customHeight="1">
      <c r="A48" s="161"/>
      <c r="B48" s="161"/>
      <c r="C48" s="161"/>
      <c r="D48" s="161"/>
      <c r="E48" s="159"/>
      <c r="F48" s="159"/>
      <c r="G48" s="159"/>
    </row>
    <row r="49" spans="1:7" ht="27" hidden="1" customHeight="1" thickBot="1">
      <c r="A49" s="161"/>
      <c r="B49" s="161"/>
      <c r="C49" s="161"/>
      <c r="D49" s="161"/>
      <c r="E49" s="159"/>
      <c r="F49" s="159"/>
      <c r="G49" s="159"/>
    </row>
    <row r="50" spans="1:7" ht="12.75" customHeight="1">
      <c r="A50" s="161" t="s">
        <v>40</v>
      </c>
      <c r="B50" s="161"/>
      <c r="C50" s="161"/>
      <c r="D50" s="161"/>
      <c r="E50" s="160">
        <v>0</v>
      </c>
      <c r="F50" s="160"/>
      <c r="G50" s="160"/>
    </row>
    <row r="51" spans="1:7" ht="12.75" customHeight="1">
      <c r="A51" s="161"/>
      <c r="B51" s="161"/>
      <c r="C51" s="161"/>
      <c r="D51" s="161"/>
      <c r="E51" s="160"/>
      <c r="F51" s="160"/>
      <c r="G51" s="160"/>
    </row>
    <row r="52" spans="1:7" ht="27" customHeight="1">
      <c r="A52" s="161"/>
      <c r="B52" s="161"/>
      <c r="C52" s="161"/>
      <c r="D52" s="161"/>
      <c r="E52" s="160"/>
      <c r="F52" s="160"/>
      <c r="G52" s="160"/>
    </row>
    <row r="53" spans="1:7" ht="2.25" hidden="1" customHeight="1">
      <c r="A53" s="161"/>
      <c r="B53" s="161"/>
      <c r="C53" s="161"/>
      <c r="D53" s="161"/>
      <c r="E53" s="160"/>
      <c r="F53" s="160"/>
      <c r="G53" s="160"/>
    </row>
    <row r="54" spans="1:7">
      <c r="A54" s="161" t="s">
        <v>41</v>
      </c>
      <c r="B54" s="161"/>
      <c r="C54" s="161"/>
      <c r="D54" s="161"/>
      <c r="E54" s="160">
        <v>0</v>
      </c>
      <c r="F54" s="160"/>
      <c r="G54" s="160"/>
    </row>
    <row r="55" spans="1:7" ht="24.75" customHeight="1">
      <c r="A55" s="161"/>
      <c r="B55" s="161"/>
      <c r="C55" s="161"/>
      <c r="D55" s="161"/>
      <c r="E55" s="160"/>
      <c r="F55" s="160"/>
      <c r="G55" s="160"/>
    </row>
  </sheetData>
  <mergeCells count="23">
    <mergeCell ref="F10:G10"/>
    <mergeCell ref="E1:G1"/>
    <mergeCell ref="E2:G2"/>
    <mergeCell ref="E3:G3"/>
    <mergeCell ref="A7:G7"/>
    <mergeCell ref="A11:D11"/>
    <mergeCell ref="E11:G11"/>
    <mergeCell ref="A12:D16"/>
    <mergeCell ref="E12:G16"/>
    <mergeCell ref="A17:D21"/>
    <mergeCell ref="E17:G21"/>
    <mergeCell ref="A22:D24"/>
    <mergeCell ref="E22:G24"/>
    <mergeCell ref="A29:D35"/>
    <mergeCell ref="E29:G35"/>
    <mergeCell ref="A36:D42"/>
    <mergeCell ref="E36:G42"/>
    <mergeCell ref="A43:D49"/>
    <mergeCell ref="E43:G49"/>
    <mergeCell ref="A50:D53"/>
    <mergeCell ref="E50:G53"/>
    <mergeCell ref="A54:D55"/>
    <mergeCell ref="E54:G55"/>
  </mergeCells>
  <printOptions horizontalCentered="1"/>
  <pageMargins left="0.47244094488188981" right="0.27559055118110237" top="0.35433070866141736" bottom="0.19685039370078741" header="0.1574803149606299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10" workbookViewId="0">
      <selection activeCell="J9" sqref="J9"/>
    </sheetView>
  </sheetViews>
  <sheetFormatPr defaultRowHeight="15"/>
  <cols>
    <col min="1" max="1" width="5.140625" style="28" bestFit="1" customWidth="1"/>
    <col min="2" max="6" width="4.7109375" style="28" bestFit="1" customWidth="1"/>
    <col min="7" max="7" width="6.42578125" style="28" bestFit="1" customWidth="1"/>
    <col min="8" max="8" width="8.28515625" style="28" bestFit="1" customWidth="1"/>
    <col min="9" max="9" width="44" style="28" customWidth="1"/>
    <col min="10" max="10" width="24.85546875" style="28" customWidth="1"/>
    <col min="11" max="11" width="25.42578125" style="28" customWidth="1"/>
    <col min="12" max="12" width="19.85546875" style="28" customWidth="1"/>
    <col min="13" max="16384" width="9.140625" style="28"/>
  </cols>
  <sheetData>
    <row r="1" spans="1:12" ht="18.75">
      <c r="A1" s="12"/>
      <c r="B1" s="12"/>
      <c r="C1" s="12"/>
      <c r="D1" s="12"/>
      <c r="E1" s="12"/>
      <c r="F1" s="12"/>
      <c r="G1" s="12"/>
      <c r="H1" s="12"/>
      <c r="I1" s="13"/>
      <c r="J1" s="2"/>
      <c r="K1" s="174" t="s">
        <v>25</v>
      </c>
      <c r="L1" s="174"/>
    </row>
    <row r="2" spans="1:12" ht="59.25" customHeight="1">
      <c r="A2" s="12"/>
      <c r="B2" s="12"/>
      <c r="C2" s="12"/>
      <c r="D2" s="12"/>
      <c r="E2" s="12"/>
      <c r="F2" s="12"/>
      <c r="G2" s="12"/>
      <c r="H2" s="12"/>
      <c r="I2" s="13"/>
      <c r="J2" s="4"/>
      <c r="K2" s="175" t="s">
        <v>42</v>
      </c>
      <c r="L2" s="175"/>
    </row>
    <row r="3" spans="1:12" ht="71.25" customHeight="1">
      <c r="A3" s="176" t="s">
        <v>580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8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5" t="s">
        <v>27</v>
      </c>
    </row>
    <row r="5" spans="1:12" ht="18.75">
      <c r="A5" s="177" t="s">
        <v>43</v>
      </c>
      <c r="B5" s="177"/>
      <c r="C5" s="177"/>
      <c r="D5" s="177"/>
      <c r="E5" s="177"/>
      <c r="F5" s="177"/>
      <c r="G5" s="177"/>
      <c r="H5" s="177"/>
      <c r="I5" s="178" t="s">
        <v>44</v>
      </c>
      <c r="J5" s="179" t="s">
        <v>581</v>
      </c>
      <c r="K5" s="141" t="s">
        <v>578</v>
      </c>
      <c r="L5" s="179" t="s">
        <v>21</v>
      </c>
    </row>
    <row r="6" spans="1:12" ht="145.5">
      <c r="A6" s="16" t="s">
        <v>45</v>
      </c>
      <c r="B6" s="16" t="s">
        <v>46</v>
      </c>
      <c r="C6" s="16" t="s">
        <v>47</v>
      </c>
      <c r="D6" s="16" t="s">
        <v>48</v>
      </c>
      <c r="E6" s="16" t="s">
        <v>49</v>
      </c>
      <c r="F6" s="16" t="s">
        <v>50</v>
      </c>
      <c r="G6" s="16" t="s">
        <v>51</v>
      </c>
      <c r="H6" s="16" t="s">
        <v>52</v>
      </c>
      <c r="I6" s="178"/>
      <c r="J6" s="179"/>
      <c r="K6" s="141"/>
      <c r="L6" s="179"/>
    </row>
    <row r="7" spans="1:12" ht="56.25">
      <c r="A7" s="114" t="s">
        <v>53</v>
      </c>
      <c r="B7" s="114" t="s">
        <v>0</v>
      </c>
      <c r="C7" s="114" t="s">
        <v>54</v>
      </c>
      <c r="D7" s="114" t="s">
        <v>54</v>
      </c>
      <c r="E7" s="114" t="s">
        <v>54</v>
      </c>
      <c r="F7" s="114" t="s">
        <v>54</v>
      </c>
      <c r="G7" s="114" t="s">
        <v>55</v>
      </c>
      <c r="H7" s="114" t="s">
        <v>56</v>
      </c>
      <c r="I7" s="101" t="s">
        <v>546</v>
      </c>
      <c r="J7" s="125">
        <f>J23</f>
        <v>27165360.159999847</v>
      </c>
      <c r="K7" s="125">
        <f>K23</f>
        <v>-24136385.230000019</v>
      </c>
      <c r="L7" s="126">
        <f>K7/J7*100</f>
        <v>-88.849862795267114</v>
      </c>
    </row>
    <row r="8" spans="1:12" ht="56.25">
      <c r="A8" s="98" t="s">
        <v>53</v>
      </c>
      <c r="B8" s="98" t="s">
        <v>0</v>
      </c>
      <c r="C8" s="98" t="s">
        <v>9</v>
      </c>
      <c r="D8" s="98" t="s">
        <v>54</v>
      </c>
      <c r="E8" s="98" t="s">
        <v>54</v>
      </c>
      <c r="F8" s="98" t="s">
        <v>54</v>
      </c>
      <c r="G8" s="98" t="s">
        <v>55</v>
      </c>
      <c r="H8" s="98" t="s">
        <v>56</v>
      </c>
      <c r="I8" s="101" t="s">
        <v>608</v>
      </c>
      <c r="J8" s="125">
        <f>J9</f>
        <v>0</v>
      </c>
      <c r="K8" s="125">
        <f>K9</f>
        <v>0</v>
      </c>
      <c r="L8" s="126">
        <v>0</v>
      </c>
    </row>
    <row r="9" spans="1:12" ht="75">
      <c r="A9" s="98" t="s">
        <v>53</v>
      </c>
      <c r="B9" s="98" t="s">
        <v>0</v>
      </c>
      <c r="C9" s="98" t="s">
        <v>9</v>
      </c>
      <c r="D9" s="98" t="s">
        <v>0</v>
      </c>
      <c r="E9" s="98" t="s">
        <v>54</v>
      </c>
      <c r="F9" s="98" t="s">
        <v>54</v>
      </c>
      <c r="G9" s="98" t="s">
        <v>55</v>
      </c>
      <c r="H9" s="98" t="s">
        <v>56</v>
      </c>
      <c r="I9" s="101" t="s">
        <v>609</v>
      </c>
      <c r="J9" s="125">
        <f>J10+J12</f>
        <v>0</v>
      </c>
      <c r="K9" s="125">
        <f>K10+K12</f>
        <v>0</v>
      </c>
      <c r="L9" s="126">
        <v>0</v>
      </c>
    </row>
    <row r="10" spans="1:12" ht="75">
      <c r="A10" s="98" t="s">
        <v>53</v>
      </c>
      <c r="B10" s="98" t="s">
        <v>0</v>
      </c>
      <c r="C10" s="98" t="s">
        <v>9</v>
      </c>
      <c r="D10" s="98" t="s">
        <v>0</v>
      </c>
      <c r="E10" s="98" t="s">
        <v>54</v>
      </c>
      <c r="F10" s="98" t="s">
        <v>54</v>
      </c>
      <c r="G10" s="98" t="s">
        <v>55</v>
      </c>
      <c r="H10" s="98" t="s">
        <v>610</v>
      </c>
      <c r="I10" s="101" t="s">
        <v>611</v>
      </c>
      <c r="J10" s="125">
        <f>J11</f>
        <v>20000000</v>
      </c>
      <c r="K10" s="125">
        <f>K11</f>
        <v>20000000</v>
      </c>
      <c r="L10" s="126">
        <f t="shared" ref="L10:L13" si="0">K10/J10*100</f>
        <v>100</v>
      </c>
    </row>
    <row r="11" spans="1:12" ht="93.75">
      <c r="A11" s="98" t="s">
        <v>53</v>
      </c>
      <c r="B11" s="98" t="s">
        <v>0</v>
      </c>
      <c r="C11" s="98" t="s">
        <v>9</v>
      </c>
      <c r="D11" s="98" t="s">
        <v>0</v>
      </c>
      <c r="E11" s="98" t="s">
        <v>54</v>
      </c>
      <c r="F11" s="98" t="s">
        <v>11</v>
      </c>
      <c r="G11" s="98" t="s">
        <v>55</v>
      </c>
      <c r="H11" s="98" t="s">
        <v>612</v>
      </c>
      <c r="I11" s="101" t="s">
        <v>613</v>
      </c>
      <c r="J11" s="125">
        <v>20000000</v>
      </c>
      <c r="K11" s="125">
        <v>20000000</v>
      </c>
      <c r="L11" s="126">
        <f t="shared" si="0"/>
        <v>100</v>
      </c>
    </row>
    <row r="12" spans="1:12" ht="93.75">
      <c r="A12" s="98" t="s">
        <v>53</v>
      </c>
      <c r="B12" s="98" t="s">
        <v>0</v>
      </c>
      <c r="C12" s="98" t="s">
        <v>9</v>
      </c>
      <c r="D12" s="98" t="s">
        <v>0</v>
      </c>
      <c r="E12" s="98" t="s">
        <v>54</v>
      </c>
      <c r="F12" s="98" t="s">
        <v>54</v>
      </c>
      <c r="G12" s="98" t="s">
        <v>55</v>
      </c>
      <c r="H12" s="98" t="s">
        <v>614</v>
      </c>
      <c r="I12" s="101" t="s">
        <v>615</v>
      </c>
      <c r="J12" s="125">
        <f>J13</f>
        <v>-20000000</v>
      </c>
      <c r="K12" s="125">
        <f>K13</f>
        <v>-20000000</v>
      </c>
      <c r="L12" s="126">
        <f t="shared" si="0"/>
        <v>100</v>
      </c>
    </row>
    <row r="13" spans="1:12" ht="93.75">
      <c r="A13" s="98" t="s">
        <v>53</v>
      </c>
      <c r="B13" s="98" t="s">
        <v>0</v>
      </c>
      <c r="C13" s="98" t="s">
        <v>9</v>
      </c>
      <c r="D13" s="98" t="s">
        <v>0</v>
      </c>
      <c r="E13" s="98" t="s">
        <v>54</v>
      </c>
      <c r="F13" s="98" t="s">
        <v>11</v>
      </c>
      <c r="G13" s="98" t="s">
        <v>55</v>
      </c>
      <c r="H13" s="98" t="s">
        <v>616</v>
      </c>
      <c r="I13" s="101" t="s">
        <v>617</v>
      </c>
      <c r="J13" s="125">
        <v>-20000000</v>
      </c>
      <c r="K13" s="125">
        <v>-20000000</v>
      </c>
      <c r="L13" s="126">
        <f t="shared" si="0"/>
        <v>100</v>
      </c>
    </row>
    <row r="14" spans="1:12" ht="37.5">
      <c r="A14" s="98" t="s">
        <v>53</v>
      </c>
      <c r="B14" s="98" t="s">
        <v>0</v>
      </c>
      <c r="C14" s="98" t="s">
        <v>11</v>
      </c>
      <c r="D14" s="98" t="s">
        <v>54</v>
      </c>
      <c r="E14" s="98" t="s">
        <v>54</v>
      </c>
      <c r="F14" s="98" t="s">
        <v>54</v>
      </c>
      <c r="G14" s="98" t="s">
        <v>55</v>
      </c>
      <c r="H14" s="98" t="s">
        <v>56</v>
      </c>
      <c r="I14" s="99" t="s">
        <v>57</v>
      </c>
      <c r="J14" s="127">
        <f>J22+J18</f>
        <v>27165360.159999847</v>
      </c>
      <c r="K14" s="127">
        <f>K22+K18</f>
        <v>-24136385.230000019</v>
      </c>
      <c r="L14" s="129">
        <f>K14/J14*100</f>
        <v>-88.849862795267114</v>
      </c>
    </row>
    <row r="15" spans="1:12" ht="37.5">
      <c r="A15" s="98" t="s">
        <v>53</v>
      </c>
      <c r="B15" s="98" t="s">
        <v>0</v>
      </c>
      <c r="C15" s="98" t="s">
        <v>11</v>
      </c>
      <c r="D15" s="98" t="s">
        <v>54</v>
      </c>
      <c r="E15" s="98" t="s">
        <v>54</v>
      </c>
      <c r="F15" s="98" t="s">
        <v>54</v>
      </c>
      <c r="G15" s="98" t="s">
        <v>55</v>
      </c>
      <c r="H15" s="98" t="s">
        <v>58</v>
      </c>
      <c r="I15" s="99" t="s">
        <v>59</v>
      </c>
      <c r="J15" s="127">
        <f>J16</f>
        <v>-3429085861.8400002</v>
      </c>
      <c r="K15" s="127">
        <f>K16</f>
        <v>-3519201489.98</v>
      </c>
      <c r="L15" s="129">
        <f t="shared" ref="L15:L22" si="1">K15/J15*100</f>
        <v>102.62797817759059</v>
      </c>
    </row>
    <row r="16" spans="1:12" ht="37.5">
      <c r="A16" s="98" t="s">
        <v>53</v>
      </c>
      <c r="B16" s="98" t="s">
        <v>0</v>
      </c>
      <c r="C16" s="98" t="s">
        <v>11</v>
      </c>
      <c r="D16" s="98" t="s">
        <v>6</v>
      </c>
      <c r="E16" s="98" t="s">
        <v>54</v>
      </c>
      <c r="F16" s="98" t="s">
        <v>54</v>
      </c>
      <c r="G16" s="98" t="s">
        <v>55</v>
      </c>
      <c r="H16" s="98" t="s">
        <v>58</v>
      </c>
      <c r="I16" s="99" t="s">
        <v>60</v>
      </c>
      <c r="J16" s="127">
        <f t="shared" ref="J16:K16" si="2">J17</f>
        <v>-3429085861.8400002</v>
      </c>
      <c r="K16" s="127">
        <f t="shared" si="2"/>
        <v>-3519201489.98</v>
      </c>
      <c r="L16" s="129">
        <f t="shared" si="1"/>
        <v>102.62797817759059</v>
      </c>
    </row>
    <row r="17" spans="1:12" ht="37.5">
      <c r="A17" s="98" t="s">
        <v>53</v>
      </c>
      <c r="B17" s="98" t="s">
        <v>0</v>
      </c>
      <c r="C17" s="98" t="s">
        <v>11</v>
      </c>
      <c r="D17" s="98" t="s">
        <v>6</v>
      </c>
      <c r="E17" s="98" t="s">
        <v>0</v>
      </c>
      <c r="F17" s="98" t="s">
        <v>54</v>
      </c>
      <c r="G17" s="98" t="s">
        <v>55</v>
      </c>
      <c r="H17" s="98" t="s">
        <v>61</v>
      </c>
      <c r="I17" s="99" t="s">
        <v>489</v>
      </c>
      <c r="J17" s="127">
        <f>J18</f>
        <v>-3429085861.8400002</v>
      </c>
      <c r="K17" s="127">
        <f>K18</f>
        <v>-3519201489.98</v>
      </c>
      <c r="L17" s="129">
        <f t="shared" si="1"/>
        <v>102.62797817759059</v>
      </c>
    </row>
    <row r="18" spans="1:12" ht="56.25">
      <c r="A18" s="98" t="s">
        <v>53</v>
      </c>
      <c r="B18" s="98" t="s">
        <v>0</v>
      </c>
      <c r="C18" s="98" t="s">
        <v>11</v>
      </c>
      <c r="D18" s="98" t="s">
        <v>6</v>
      </c>
      <c r="E18" s="98" t="s">
        <v>0</v>
      </c>
      <c r="F18" s="98" t="s">
        <v>11</v>
      </c>
      <c r="G18" s="98" t="s">
        <v>55</v>
      </c>
      <c r="H18" s="98" t="s">
        <v>61</v>
      </c>
      <c r="I18" s="99" t="s">
        <v>64</v>
      </c>
      <c r="J18" s="127">
        <v>-3429085861.8400002</v>
      </c>
      <c r="K18" s="127">
        <v>-3519201489.98</v>
      </c>
      <c r="L18" s="129">
        <f t="shared" si="1"/>
        <v>102.62797817759059</v>
      </c>
    </row>
    <row r="19" spans="1:12" ht="37.5">
      <c r="A19" s="98" t="s">
        <v>53</v>
      </c>
      <c r="B19" s="98" t="s">
        <v>0</v>
      </c>
      <c r="C19" s="98" t="s">
        <v>11</v>
      </c>
      <c r="D19" s="98" t="s">
        <v>54</v>
      </c>
      <c r="E19" s="98" t="s">
        <v>54</v>
      </c>
      <c r="F19" s="98" t="s">
        <v>54</v>
      </c>
      <c r="G19" s="98" t="s">
        <v>55</v>
      </c>
      <c r="H19" s="98" t="s">
        <v>65</v>
      </c>
      <c r="I19" s="99" t="s">
        <v>66</v>
      </c>
      <c r="J19" s="128">
        <f t="shared" ref="J19:K20" si="3">J20</f>
        <v>3456251222</v>
      </c>
      <c r="K19" s="128">
        <f t="shared" si="3"/>
        <v>3495065104.75</v>
      </c>
      <c r="L19" s="129">
        <f t="shared" si="1"/>
        <v>101.12300525213385</v>
      </c>
    </row>
    <row r="20" spans="1:12" ht="37.5">
      <c r="A20" s="98" t="s">
        <v>53</v>
      </c>
      <c r="B20" s="98" t="s">
        <v>0</v>
      </c>
      <c r="C20" s="98" t="s">
        <v>11</v>
      </c>
      <c r="D20" s="98" t="s">
        <v>6</v>
      </c>
      <c r="E20" s="98" t="s">
        <v>54</v>
      </c>
      <c r="F20" s="98" t="s">
        <v>54</v>
      </c>
      <c r="G20" s="98" t="s">
        <v>55</v>
      </c>
      <c r="H20" s="98" t="s">
        <v>65</v>
      </c>
      <c r="I20" s="99" t="s">
        <v>67</v>
      </c>
      <c r="J20" s="128">
        <f t="shared" si="3"/>
        <v>3456251222</v>
      </c>
      <c r="K20" s="128">
        <f t="shared" si="3"/>
        <v>3495065104.75</v>
      </c>
      <c r="L20" s="129">
        <f t="shared" si="1"/>
        <v>101.12300525213385</v>
      </c>
    </row>
    <row r="21" spans="1:12" ht="37.5">
      <c r="A21" s="98" t="s">
        <v>53</v>
      </c>
      <c r="B21" s="98" t="s">
        <v>0</v>
      </c>
      <c r="C21" s="98" t="s">
        <v>11</v>
      </c>
      <c r="D21" s="98" t="s">
        <v>6</v>
      </c>
      <c r="E21" s="98" t="s">
        <v>0</v>
      </c>
      <c r="F21" s="98" t="s">
        <v>54</v>
      </c>
      <c r="G21" s="98" t="s">
        <v>55</v>
      </c>
      <c r="H21" s="98" t="s">
        <v>68</v>
      </c>
      <c r="I21" s="99" t="s">
        <v>69</v>
      </c>
      <c r="J21" s="128">
        <f>J22</f>
        <v>3456251222</v>
      </c>
      <c r="K21" s="128">
        <f>K22</f>
        <v>3495065104.75</v>
      </c>
      <c r="L21" s="129">
        <f t="shared" si="1"/>
        <v>101.12300525213385</v>
      </c>
    </row>
    <row r="22" spans="1:12" ht="56.25">
      <c r="A22" s="98" t="s">
        <v>53</v>
      </c>
      <c r="B22" s="98" t="s">
        <v>0</v>
      </c>
      <c r="C22" s="98" t="s">
        <v>11</v>
      </c>
      <c r="D22" s="98" t="s">
        <v>6</v>
      </c>
      <c r="E22" s="98" t="s">
        <v>0</v>
      </c>
      <c r="F22" s="98" t="s">
        <v>11</v>
      </c>
      <c r="G22" s="98" t="s">
        <v>55</v>
      </c>
      <c r="H22" s="98" t="s">
        <v>68</v>
      </c>
      <c r="I22" s="99" t="s">
        <v>70</v>
      </c>
      <c r="J22" s="128">
        <v>3456251222</v>
      </c>
      <c r="K22" s="130">
        <v>3495065104.75</v>
      </c>
      <c r="L22" s="129">
        <f t="shared" si="1"/>
        <v>101.12300525213385</v>
      </c>
    </row>
    <row r="23" spans="1:12" ht="18.75" customHeight="1">
      <c r="A23" s="100"/>
      <c r="B23" s="100"/>
      <c r="C23" s="100"/>
      <c r="D23" s="100"/>
      <c r="E23" s="100"/>
      <c r="F23" s="100"/>
      <c r="G23" s="100"/>
      <c r="H23" s="100"/>
      <c r="I23" s="101" t="s">
        <v>490</v>
      </c>
      <c r="J23" s="131">
        <f>J14+J8</f>
        <v>27165360.159999847</v>
      </c>
      <c r="K23" s="131">
        <f>K14+K8</f>
        <v>-24136385.230000019</v>
      </c>
      <c r="L23" s="129">
        <f>K23/J23*100</f>
        <v>-88.849862795267114</v>
      </c>
    </row>
  </sheetData>
  <mergeCells count="8">
    <mergeCell ref="K1:L1"/>
    <mergeCell ref="K2:L2"/>
    <mergeCell ref="A3:L3"/>
    <mergeCell ref="A5:H5"/>
    <mergeCell ref="I5:I6"/>
    <mergeCell ref="J5:J6"/>
    <mergeCell ref="K5:K6"/>
    <mergeCell ref="L5:L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2"/>
  <sheetViews>
    <sheetView zoomScale="75" zoomScaleNormal="75" workbookViewId="0">
      <selection activeCell="X9" sqref="X9"/>
    </sheetView>
  </sheetViews>
  <sheetFormatPr defaultRowHeight="15.75"/>
  <cols>
    <col min="1" max="1" width="5.140625" style="12" customWidth="1"/>
    <col min="2" max="2" width="4" style="12" customWidth="1"/>
    <col min="3" max="4" width="4.140625" style="12" customWidth="1"/>
    <col min="5" max="5" width="4.42578125" style="12" customWidth="1"/>
    <col min="6" max="6" width="4.85546875" style="12" customWidth="1"/>
    <col min="7" max="7" width="6.85546875" style="12" customWidth="1"/>
    <col min="8" max="8" width="13.42578125" style="12" customWidth="1"/>
    <col min="9" max="9" width="43.28515625" style="13" customWidth="1"/>
    <col min="10" max="10" width="22.7109375" style="13" customWidth="1"/>
    <col min="11" max="11" width="24.28515625" style="13" customWidth="1"/>
    <col min="12" max="12" width="16.42578125" style="13" customWidth="1"/>
    <col min="13" max="256" width="9.140625" style="13"/>
    <col min="257" max="257" width="5.140625" style="13" customWidth="1"/>
    <col min="258" max="258" width="4" style="13" customWidth="1"/>
    <col min="259" max="260" width="4.140625" style="13" customWidth="1"/>
    <col min="261" max="261" width="4.42578125" style="13" customWidth="1"/>
    <col min="262" max="262" width="4.85546875" style="13" customWidth="1"/>
    <col min="263" max="263" width="6.85546875" style="13" customWidth="1"/>
    <col min="264" max="264" width="13.42578125" style="13" customWidth="1"/>
    <col min="265" max="265" width="43.28515625" style="13" customWidth="1"/>
    <col min="266" max="266" width="22.7109375" style="13" customWidth="1"/>
    <col min="267" max="267" width="24.28515625" style="13" customWidth="1"/>
    <col min="268" max="268" width="16.42578125" style="13" customWidth="1"/>
    <col min="269" max="512" width="9.140625" style="13"/>
    <col min="513" max="513" width="5.140625" style="13" customWidth="1"/>
    <col min="514" max="514" width="4" style="13" customWidth="1"/>
    <col min="515" max="516" width="4.140625" style="13" customWidth="1"/>
    <col min="517" max="517" width="4.42578125" style="13" customWidth="1"/>
    <col min="518" max="518" width="4.85546875" style="13" customWidth="1"/>
    <col min="519" max="519" width="6.85546875" style="13" customWidth="1"/>
    <col min="520" max="520" width="13.42578125" style="13" customWidth="1"/>
    <col min="521" max="521" width="43.28515625" style="13" customWidth="1"/>
    <col min="522" max="522" width="22.7109375" style="13" customWidth="1"/>
    <col min="523" max="523" width="24.28515625" style="13" customWidth="1"/>
    <col min="524" max="524" width="16.42578125" style="13" customWidth="1"/>
    <col min="525" max="768" width="9.140625" style="13"/>
    <col min="769" max="769" width="5.140625" style="13" customWidth="1"/>
    <col min="770" max="770" width="4" style="13" customWidth="1"/>
    <col min="771" max="772" width="4.140625" style="13" customWidth="1"/>
    <col min="773" max="773" width="4.42578125" style="13" customWidth="1"/>
    <col min="774" max="774" width="4.85546875" style="13" customWidth="1"/>
    <col min="775" max="775" width="6.85546875" style="13" customWidth="1"/>
    <col min="776" max="776" width="13.42578125" style="13" customWidth="1"/>
    <col min="777" max="777" width="43.28515625" style="13" customWidth="1"/>
    <col min="778" max="778" width="22.7109375" style="13" customWidth="1"/>
    <col min="779" max="779" width="24.28515625" style="13" customWidth="1"/>
    <col min="780" max="780" width="16.42578125" style="13" customWidth="1"/>
    <col min="781" max="1024" width="9.140625" style="13"/>
    <col min="1025" max="1025" width="5.140625" style="13" customWidth="1"/>
    <col min="1026" max="1026" width="4" style="13" customWidth="1"/>
    <col min="1027" max="1028" width="4.140625" style="13" customWidth="1"/>
    <col min="1029" max="1029" width="4.42578125" style="13" customWidth="1"/>
    <col min="1030" max="1030" width="4.85546875" style="13" customWidth="1"/>
    <col min="1031" max="1031" width="6.85546875" style="13" customWidth="1"/>
    <col min="1032" max="1032" width="13.42578125" style="13" customWidth="1"/>
    <col min="1033" max="1033" width="43.28515625" style="13" customWidth="1"/>
    <col min="1034" max="1034" width="22.7109375" style="13" customWidth="1"/>
    <col min="1035" max="1035" width="24.28515625" style="13" customWidth="1"/>
    <col min="1036" max="1036" width="16.42578125" style="13" customWidth="1"/>
    <col min="1037" max="1280" width="9.140625" style="13"/>
    <col min="1281" max="1281" width="5.140625" style="13" customWidth="1"/>
    <col min="1282" max="1282" width="4" style="13" customWidth="1"/>
    <col min="1283" max="1284" width="4.140625" style="13" customWidth="1"/>
    <col min="1285" max="1285" width="4.42578125" style="13" customWidth="1"/>
    <col min="1286" max="1286" width="4.85546875" style="13" customWidth="1"/>
    <col min="1287" max="1287" width="6.85546875" style="13" customWidth="1"/>
    <col min="1288" max="1288" width="13.42578125" style="13" customWidth="1"/>
    <col min="1289" max="1289" width="43.28515625" style="13" customWidth="1"/>
    <col min="1290" max="1290" width="22.7109375" style="13" customWidth="1"/>
    <col min="1291" max="1291" width="24.28515625" style="13" customWidth="1"/>
    <col min="1292" max="1292" width="16.42578125" style="13" customWidth="1"/>
    <col min="1293" max="1536" width="9.140625" style="13"/>
    <col min="1537" max="1537" width="5.140625" style="13" customWidth="1"/>
    <col min="1538" max="1538" width="4" style="13" customWidth="1"/>
    <col min="1539" max="1540" width="4.140625" style="13" customWidth="1"/>
    <col min="1541" max="1541" width="4.42578125" style="13" customWidth="1"/>
    <col min="1542" max="1542" width="4.85546875" style="13" customWidth="1"/>
    <col min="1543" max="1543" width="6.85546875" style="13" customWidth="1"/>
    <col min="1544" max="1544" width="13.42578125" style="13" customWidth="1"/>
    <col min="1545" max="1545" width="43.28515625" style="13" customWidth="1"/>
    <col min="1546" max="1546" width="22.7109375" style="13" customWidth="1"/>
    <col min="1547" max="1547" width="24.28515625" style="13" customWidth="1"/>
    <col min="1548" max="1548" width="16.42578125" style="13" customWidth="1"/>
    <col min="1549" max="1792" width="9.140625" style="13"/>
    <col min="1793" max="1793" width="5.140625" style="13" customWidth="1"/>
    <col min="1794" max="1794" width="4" style="13" customWidth="1"/>
    <col min="1795" max="1796" width="4.140625" style="13" customWidth="1"/>
    <col min="1797" max="1797" width="4.42578125" style="13" customWidth="1"/>
    <col min="1798" max="1798" width="4.85546875" style="13" customWidth="1"/>
    <col min="1799" max="1799" width="6.85546875" style="13" customWidth="1"/>
    <col min="1800" max="1800" width="13.42578125" style="13" customWidth="1"/>
    <col min="1801" max="1801" width="43.28515625" style="13" customWidth="1"/>
    <col min="1802" max="1802" width="22.7109375" style="13" customWidth="1"/>
    <col min="1803" max="1803" width="24.28515625" style="13" customWidth="1"/>
    <col min="1804" max="1804" width="16.42578125" style="13" customWidth="1"/>
    <col min="1805" max="2048" width="9.140625" style="13"/>
    <col min="2049" max="2049" width="5.140625" style="13" customWidth="1"/>
    <col min="2050" max="2050" width="4" style="13" customWidth="1"/>
    <col min="2051" max="2052" width="4.140625" style="13" customWidth="1"/>
    <col min="2053" max="2053" width="4.42578125" style="13" customWidth="1"/>
    <col min="2054" max="2054" width="4.85546875" style="13" customWidth="1"/>
    <col min="2055" max="2055" width="6.85546875" style="13" customWidth="1"/>
    <col min="2056" max="2056" width="13.42578125" style="13" customWidth="1"/>
    <col min="2057" max="2057" width="43.28515625" style="13" customWidth="1"/>
    <col min="2058" max="2058" width="22.7109375" style="13" customWidth="1"/>
    <col min="2059" max="2059" width="24.28515625" style="13" customWidth="1"/>
    <col min="2060" max="2060" width="16.42578125" style="13" customWidth="1"/>
    <col min="2061" max="2304" width="9.140625" style="13"/>
    <col min="2305" max="2305" width="5.140625" style="13" customWidth="1"/>
    <col min="2306" max="2306" width="4" style="13" customWidth="1"/>
    <col min="2307" max="2308" width="4.140625" style="13" customWidth="1"/>
    <col min="2309" max="2309" width="4.42578125" style="13" customWidth="1"/>
    <col min="2310" max="2310" width="4.85546875" style="13" customWidth="1"/>
    <col min="2311" max="2311" width="6.85546875" style="13" customWidth="1"/>
    <col min="2312" max="2312" width="13.42578125" style="13" customWidth="1"/>
    <col min="2313" max="2313" width="43.28515625" style="13" customWidth="1"/>
    <col min="2314" max="2314" width="22.7109375" style="13" customWidth="1"/>
    <col min="2315" max="2315" width="24.28515625" style="13" customWidth="1"/>
    <col min="2316" max="2316" width="16.42578125" style="13" customWidth="1"/>
    <col min="2317" max="2560" width="9.140625" style="13"/>
    <col min="2561" max="2561" width="5.140625" style="13" customWidth="1"/>
    <col min="2562" max="2562" width="4" style="13" customWidth="1"/>
    <col min="2563" max="2564" width="4.140625" style="13" customWidth="1"/>
    <col min="2565" max="2565" width="4.42578125" style="13" customWidth="1"/>
    <col min="2566" max="2566" width="4.85546875" style="13" customWidth="1"/>
    <col min="2567" max="2567" width="6.85546875" style="13" customWidth="1"/>
    <col min="2568" max="2568" width="13.42578125" style="13" customWidth="1"/>
    <col min="2569" max="2569" width="43.28515625" style="13" customWidth="1"/>
    <col min="2570" max="2570" width="22.7109375" style="13" customWidth="1"/>
    <col min="2571" max="2571" width="24.28515625" style="13" customWidth="1"/>
    <col min="2572" max="2572" width="16.42578125" style="13" customWidth="1"/>
    <col min="2573" max="2816" width="9.140625" style="13"/>
    <col min="2817" max="2817" width="5.140625" style="13" customWidth="1"/>
    <col min="2818" max="2818" width="4" style="13" customWidth="1"/>
    <col min="2819" max="2820" width="4.140625" style="13" customWidth="1"/>
    <col min="2821" max="2821" width="4.42578125" style="13" customWidth="1"/>
    <col min="2822" max="2822" width="4.85546875" style="13" customWidth="1"/>
    <col min="2823" max="2823" width="6.85546875" style="13" customWidth="1"/>
    <col min="2824" max="2824" width="13.42578125" style="13" customWidth="1"/>
    <col min="2825" max="2825" width="43.28515625" style="13" customWidth="1"/>
    <col min="2826" max="2826" width="22.7109375" style="13" customWidth="1"/>
    <col min="2827" max="2827" width="24.28515625" style="13" customWidth="1"/>
    <col min="2828" max="2828" width="16.42578125" style="13" customWidth="1"/>
    <col min="2829" max="3072" width="9.140625" style="13"/>
    <col min="3073" max="3073" width="5.140625" style="13" customWidth="1"/>
    <col min="3074" max="3074" width="4" style="13" customWidth="1"/>
    <col min="3075" max="3076" width="4.140625" style="13" customWidth="1"/>
    <col min="3077" max="3077" width="4.42578125" style="13" customWidth="1"/>
    <col min="3078" max="3078" width="4.85546875" style="13" customWidth="1"/>
    <col min="3079" max="3079" width="6.85546875" style="13" customWidth="1"/>
    <col min="3080" max="3080" width="13.42578125" style="13" customWidth="1"/>
    <col min="3081" max="3081" width="43.28515625" style="13" customWidth="1"/>
    <col min="3082" max="3082" width="22.7109375" style="13" customWidth="1"/>
    <col min="3083" max="3083" width="24.28515625" style="13" customWidth="1"/>
    <col min="3084" max="3084" width="16.42578125" style="13" customWidth="1"/>
    <col min="3085" max="3328" width="9.140625" style="13"/>
    <col min="3329" max="3329" width="5.140625" style="13" customWidth="1"/>
    <col min="3330" max="3330" width="4" style="13" customWidth="1"/>
    <col min="3331" max="3332" width="4.140625" style="13" customWidth="1"/>
    <col min="3333" max="3333" width="4.42578125" style="13" customWidth="1"/>
    <col min="3334" max="3334" width="4.85546875" style="13" customWidth="1"/>
    <col min="3335" max="3335" width="6.85546875" style="13" customWidth="1"/>
    <col min="3336" max="3336" width="13.42578125" style="13" customWidth="1"/>
    <col min="3337" max="3337" width="43.28515625" style="13" customWidth="1"/>
    <col min="3338" max="3338" width="22.7109375" style="13" customWidth="1"/>
    <col min="3339" max="3339" width="24.28515625" style="13" customWidth="1"/>
    <col min="3340" max="3340" width="16.42578125" style="13" customWidth="1"/>
    <col min="3341" max="3584" width="9.140625" style="13"/>
    <col min="3585" max="3585" width="5.140625" style="13" customWidth="1"/>
    <col min="3586" max="3586" width="4" style="13" customWidth="1"/>
    <col min="3587" max="3588" width="4.140625" style="13" customWidth="1"/>
    <col min="3589" max="3589" width="4.42578125" style="13" customWidth="1"/>
    <col min="3590" max="3590" width="4.85546875" style="13" customWidth="1"/>
    <col min="3591" max="3591" width="6.85546875" style="13" customWidth="1"/>
    <col min="3592" max="3592" width="13.42578125" style="13" customWidth="1"/>
    <col min="3593" max="3593" width="43.28515625" style="13" customWidth="1"/>
    <col min="3594" max="3594" width="22.7109375" style="13" customWidth="1"/>
    <col min="3595" max="3595" width="24.28515625" style="13" customWidth="1"/>
    <col min="3596" max="3596" width="16.42578125" style="13" customWidth="1"/>
    <col min="3597" max="3840" width="9.140625" style="13"/>
    <col min="3841" max="3841" width="5.140625" style="13" customWidth="1"/>
    <col min="3842" max="3842" width="4" style="13" customWidth="1"/>
    <col min="3843" max="3844" width="4.140625" style="13" customWidth="1"/>
    <col min="3845" max="3845" width="4.42578125" style="13" customWidth="1"/>
    <col min="3846" max="3846" width="4.85546875" style="13" customWidth="1"/>
    <col min="3847" max="3847" width="6.85546875" style="13" customWidth="1"/>
    <col min="3848" max="3848" width="13.42578125" style="13" customWidth="1"/>
    <col min="3849" max="3849" width="43.28515625" style="13" customWidth="1"/>
    <col min="3850" max="3850" width="22.7109375" style="13" customWidth="1"/>
    <col min="3851" max="3851" width="24.28515625" style="13" customWidth="1"/>
    <col min="3852" max="3852" width="16.42578125" style="13" customWidth="1"/>
    <col min="3853" max="4096" width="9.140625" style="13"/>
    <col min="4097" max="4097" width="5.140625" style="13" customWidth="1"/>
    <col min="4098" max="4098" width="4" style="13" customWidth="1"/>
    <col min="4099" max="4100" width="4.140625" style="13" customWidth="1"/>
    <col min="4101" max="4101" width="4.42578125" style="13" customWidth="1"/>
    <col min="4102" max="4102" width="4.85546875" style="13" customWidth="1"/>
    <col min="4103" max="4103" width="6.85546875" style="13" customWidth="1"/>
    <col min="4104" max="4104" width="13.42578125" style="13" customWidth="1"/>
    <col min="4105" max="4105" width="43.28515625" style="13" customWidth="1"/>
    <col min="4106" max="4106" width="22.7109375" style="13" customWidth="1"/>
    <col min="4107" max="4107" width="24.28515625" style="13" customWidth="1"/>
    <col min="4108" max="4108" width="16.42578125" style="13" customWidth="1"/>
    <col min="4109" max="4352" width="9.140625" style="13"/>
    <col min="4353" max="4353" width="5.140625" style="13" customWidth="1"/>
    <col min="4354" max="4354" width="4" style="13" customWidth="1"/>
    <col min="4355" max="4356" width="4.140625" style="13" customWidth="1"/>
    <col min="4357" max="4357" width="4.42578125" style="13" customWidth="1"/>
    <col min="4358" max="4358" width="4.85546875" style="13" customWidth="1"/>
    <col min="4359" max="4359" width="6.85546875" style="13" customWidth="1"/>
    <col min="4360" max="4360" width="13.42578125" style="13" customWidth="1"/>
    <col min="4361" max="4361" width="43.28515625" style="13" customWidth="1"/>
    <col min="4362" max="4362" width="22.7109375" style="13" customWidth="1"/>
    <col min="4363" max="4363" width="24.28515625" style="13" customWidth="1"/>
    <col min="4364" max="4364" width="16.42578125" style="13" customWidth="1"/>
    <col min="4365" max="4608" width="9.140625" style="13"/>
    <col min="4609" max="4609" width="5.140625" style="13" customWidth="1"/>
    <col min="4610" max="4610" width="4" style="13" customWidth="1"/>
    <col min="4611" max="4612" width="4.140625" style="13" customWidth="1"/>
    <col min="4613" max="4613" width="4.42578125" style="13" customWidth="1"/>
    <col min="4614" max="4614" width="4.85546875" style="13" customWidth="1"/>
    <col min="4615" max="4615" width="6.85546875" style="13" customWidth="1"/>
    <col min="4616" max="4616" width="13.42578125" style="13" customWidth="1"/>
    <col min="4617" max="4617" width="43.28515625" style="13" customWidth="1"/>
    <col min="4618" max="4618" width="22.7109375" style="13" customWidth="1"/>
    <col min="4619" max="4619" width="24.28515625" style="13" customWidth="1"/>
    <col min="4620" max="4620" width="16.42578125" style="13" customWidth="1"/>
    <col min="4621" max="4864" width="9.140625" style="13"/>
    <col min="4865" max="4865" width="5.140625" style="13" customWidth="1"/>
    <col min="4866" max="4866" width="4" style="13" customWidth="1"/>
    <col min="4867" max="4868" width="4.140625" style="13" customWidth="1"/>
    <col min="4869" max="4869" width="4.42578125" style="13" customWidth="1"/>
    <col min="4870" max="4870" width="4.85546875" style="13" customWidth="1"/>
    <col min="4871" max="4871" width="6.85546875" style="13" customWidth="1"/>
    <col min="4872" max="4872" width="13.42578125" style="13" customWidth="1"/>
    <col min="4873" max="4873" width="43.28515625" style="13" customWidth="1"/>
    <col min="4874" max="4874" width="22.7109375" style="13" customWidth="1"/>
    <col min="4875" max="4875" width="24.28515625" style="13" customWidth="1"/>
    <col min="4876" max="4876" width="16.42578125" style="13" customWidth="1"/>
    <col min="4877" max="5120" width="9.140625" style="13"/>
    <col min="5121" max="5121" width="5.140625" style="13" customWidth="1"/>
    <col min="5122" max="5122" width="4" style="13" customWidth="1"/>
    <col min="5123" max="5124" width="4.140625" style="13" customWidth="1"/>
    <col min="5125" max="5125" width="4.42578125" style="13" customWidth="1"/>
    <col min="5126" max="5126" width="4.85546875" style="13" customWidth="1"/>
    <col min="5127" max="5127" width="6.85546875" style="13" customWidth="1"/>
    <col min="5128" max="5128" width="13.42578125" style="13" customWidth="1"/>
    <col min="5129" max="5129" width="43.28515625" style="13" customWidth="1"/>
    <col min="5130" max="5130" width="22.7109375" style="13" customWidth="1"/>
    <col min="5131" max="5131" width="24.28515625" style="13" customWidth="1"/>
    <col min="5132" max="5132" width="16.42578125" style="13" customWidth="1"/>
    <col min="5133" max="5376" width="9.140625" style="13"/>
    <col min="5377" max="5377" width="5.140625" style="13" customWidth="1"/>
    <col min="5378" max="5378" width="4" style="13" customWidth="1"/>
    <col min="5379" max="5380" width="4.140625" style="13" customWidth="1"/>
    <col min="5381" max="5381" width="4.42578125" style="13" customWidth="1"/>
    <col min="5382" max="5382" width="4.85546875" style="13" customWidth="1"/>
    <col min="5383" max="5383" width="6.85546875" style="13" customWidth="1"/>
    <col min="5384" max="5384" width="13.42578125" style="13" customWidth="1"/>
    <col min="5385" max="5385" width="43.28515625" style="13" customWidth="1"/>
    <col min="5386" max="5386" width="22.7109375" style="13" customWidth="1"/>
    <col min="5387" max="5387" width="24.28515625" style="13" customWidth="1"/>
    <col min="5388" max="5388" width="16.42578125" style="13" customWidth="1"/>
    <col min="5389" max="5632" width="9.140625" style="13"/>
    <col min="5633" max="5633" width="5.140625" style="13" customWidth="1"/>
    <col min="5634" max="5634" width="4" style="13" customWidth="1"/>
    <col min="5635" max="5636" width="4.140625" style="13" customWidth="1"/>
    <col min="5637" max="5637" width="4.42578125" style="13" customWidth="1"/>
    <col min="5638" max="5638" width="4.85546875" style="13" customWidth="1"/>
    <col min="5639" max="5639" width="6.85546875" style="13" customWidth="1"/>
    <col min="5640" max="5640" width="13.42578125" style="13" customWidth="1"/>
    <col min="5641" max="5641" width="43.28515625" style="13" customWidth="1"/>
    <col min="5642" max="5642" width="22.7109375" style="13" customWidth="1"/>
    <col min="5643" max="5643" width="24.28515625" style="13" customWidth="1"/>
    <col min="5644" max="5644" width="16.42578125" style="13" customWidth="1"/>
    <col min="5645" max="5888" width="9.140625" style="13"/>
    <col min="5889" max="5889" width="5.140625" style="13" customWidth="1"/>
    <col min="5890" max="5890" width="4" style="13" customWidth="1"/>
    <col min="5891" max="5892" width="4.140625" style="13" customWidth="1"/>
    <col min="5893" max="5893" width="4.42578125" style="13" customWidth="1"/>
    <col min="5894" max="5894" width="4.85546875" style="13" customWidth="1"/>
    <col min="5895" max="5895" width="6.85546875" style="13" customWidth="1"/>
    <col min="5896" max="5896" width="13.42578125" style="13" customWidth="1"/>
    <col min="5897" max="5897" width="43.28515625" style="13" customWidth="1"/>
    <col min="5898" max="5898" width="22.7109375" style="13" customWidth="1"/>
    <col min="5899" max="5899" width="24.28515625" style="13" customWidth="1"/>
    <col min="5900" max="5900" width="16.42578125" style="13" customWidth="1"/>
    <col min="5901" max="6144" width="9.140625" style="13"/>
    <col min="6145" max="6145" width="5.140625" style="13" customWidth="1"/>
    <col min="6146" max="6146" width="4" style="13" customWidth="1"/>
    <col min="6147" max="6148" width="4.140625" style="13" customWidth="1"/>
    <col min="6149" max="6149" width="4.42578125" style="13" customWidth="1"/>
    <col min="6150" max="6150" width="4.85546875" style="13" customWidth="1"/>
    <col min="6151" max="6151" width="6.85546875" style="13" customWidth="1"/>
    <col min="6152" max="6152" width="13.42578125" style="13" customWidth="1"/>
    <col min="6153" max="6153" width="43.28515625" style="13" customWidth="1"/>
    <col min="6154" max="6154" width="22.7109375" style="13" customWidth="1"/>
    <col min="6155" max="6155" width="24.28515625" style="13" customWidth="1"/>
    <col min="6156" max="6156" width="16.42578125" style="13" customWidth="1"/>
    <col min="6157" max="6400" width="9.140625" style="13"/>
    <col min="6401" max="6401" width="5.140625" style="13" customWidth="1"/>
    <col min="6402" max="6402" width="4" style="13" customWidth="1"/>
    <col min="6403" max="6404" width="4.140625" style="13" customWidth="1"/>
    <col min="6405" max="6405" width="4.42578125" style="13" customWidth="1"/>
    <col min="6406" max="6406" width="4.85546875" style="13" customWidth="1"/>
    <col min="6407" max="6407" width="6.85546875" style="13" customWidth="1"/>
    <col min="6408" max="6408" width="13.42578125" style="13" customWidth="1"/>
    <col min="6409" max="6409" width="43.28515625" style="13" customWidth="1"/>
    <col min="6410" max="6410" width="22.7109375" style="13" customWidth="1"/>
    <col min="6411" max="6411" width="24.28515625" style="13" customWidth="1"/>
    <col min="6412" max="6412" width="16.42578125" style="13" customWidth="1"/>
    <col min="6413" max="6656" width="9.140625" style="13"/>
    <col min="6657" max="6657" width="5.140625" style="13" customWidth="1"/>
    <col min="6658" max="6658" width="4" style="13" customWidth="1"/>
    <col min="6659" max="6660" width="4.140625" style="13" customWidth="1"/>
    <col min="6661" max="6661" width="4.42578125" style="13" customWidth="1"/>
    <col min="6662" max="6662" width="4.85546875" style="13" customWidth="1"/>
    <col min="6663" max="6663" width="6.85546875" style="13" customWidth="1"/>
    <col min="6664" max="6664" width="13.42578125" style="13" customWidth="1"/>
    <col min="6665" max="6665" width="43.28515625" style="13" customWidth="1"/>
    <col min="6666" max="6666" width="22.7109375" style="13" customWidth="1"/>
    <col min="6667" max="6667" width="24.28515625" style="13" customWidth="1"/>
    <col min="6668" max="6668" width="16.42578125" style="13" customWidth="1"/>
    <col min="6669" max="6912" width="9.140625" style="13"/>
    <col min="6913" max="6913" width="5.140625" style="13" customWidth="1"/>
    <col min="6914" max="6914" width="4" style="13" customWidth="1"/>
    <col min="6915" max="6916" width="4.140625" style="13" customWidth="1"/>
    <col min="6917" max="6917" width="4.42578125" style="13" customWidth="1"/>
    <col min="6918" max="6918" width="4.85546875" style="13" customWidth="1"/>
    <col min="6919" max="6919" width="6.85546875" style="13" customWidth="1"/>
    <col min="6920" max="6920" width="13.42578125" style="13" customWidth="1"/>
    <col min="6921" max="6921" width="43.28515625" style="13" customWidth="1"/>
    <col min="6922" max="6922" width="22.7109375" style="13" customWidth="1"/>
    <col min="6923" max="6923" width="24.28515625" style="13" customWidth="1"/>
    <col min="6924" max="6924" width="16.42578125" style="13" customWidth="1"/>
    <col min="6925" max="7168" width="9.140625" style="13"/>
    <col min="7169" max="7169" width="5.140625" style="13" customWidth="1"/>
    <col min="7170" max="7170" width="4" style="13" customWidth="1"/>
    <col min="7171" max="7172" width="4.140625" style="13" customWidth="1"/>
    <col min="7173" max="7173" width="4.42578125" style="13" customWidth="1"/>
    <col min="7174" max="7174" width="4.85546875" style="13" customWidth="1"/>
    <col min="7175" max="7175" width="6.85546875" style="13" customWidth="1"/>
    <col min="7176" max="7176" width="13.42578125" style="13" customWidth="1"/>
    <col min="7177" max="7177" width="43.28515625" style="13" customWidth="1"/>
    <col min="7178" max="7178" width="22.7109375" style="13" customWidth="1"/>
    <col min="7179" max="7179" width="24.28515625" style="13" customWidth="1"/>
    <col min="7180" max="7180" width="16.42578125" style="13" customWidth="1"/>
    <col min="7181" max="7424" width="9.140625" style="13"/>
    <col min="7425" max="7425" width="5.140625" style="13" customWidth="1"/>
    <col min="7426" max="7426" width="4" style="13" customWidth="1"/>
    <col min="7427" max="7428" width="4.140625" style="13" customWidth="1"/>
    <col min="7429" max="7429" width="4.42578125" style="13" customWidth="1"/>
    <col min="7430" max="7430" width="4.85546875" style="13" customWidth="1"/>
    <col min="7431" max="7431" width="6.85546875" style="13" customWidth="1"/>
    <col min="7432" max="7432" width="13.42578125" style="13" customWidth="1"/>
    <col min="7433" max="7433" width="43.28515625" style="13" customWidth="1"/>
    <col min="7434" max="7434" width="22.7109375" style="13" customWidth="1"/>
    <col min="7435" max="7435" width="24.28515625" style="13" customWidth="1"/>
    <col min="7436" max="7436" width="16.42578125" style="13" customWidth="1"/>
    <col min="7437" max="7680" width="9.140625" style="13"/>
    <col min="7681" max="7681" width="5.140625" style="13" customWidth="1"/>
    <col min="7682" max="7682" width="4" style="13" customWidth="1"/>
    <col min="7683" max="7684" width="4.140625" style="13" customWidth="1"/>
    <col min="7685" max="7685" width="4.42578125" style="13" customWidth="1"/>
    <col min="7686" max="7686" width="4.85546875" style="13" customWidth="1"/>
    <col min="7687" max="7687" width="6.85546875" style="13" customWidth="1"/>
    <col min="7688" max="7688" width="13.42578125" style="13" customWidth="1"/>
    <col min="7689" max="7689" width="43.28515625" style="13" customWidth="1"/>
    <col min="7690" max="7690" width="22.7109375" style="13" customWidth="1"/>
    <col min="7691" max="7691" width="24.28515625" style="13" customWidth="1"/>
    <col min="7692" max="7692" width="16.42578125" style="13" customWidth="1"/>
    <col min="7693" max="7936" width="9.140625" style="13"/>
    <col min="7937" max="7937" width="5.140625" style="13" customWidth="1"/>
    <col min="7938" max="7938" width="4" style="13" customWidth="1"/>
    <col min="7939" max="7940" width="4.140625" style="13" customWidth="1"/>
    <col min="7941" max="7941" width="4.42578125" style="13" customWidth="1"/>
    <col min="7942" max="7942" width="4.85546875" style="13" customWidth="1"/>
    <col min="7943" max="7943" width="6.85546875" style="13" customWidth="1"/>
    <col min="7944" max="7944" width="13.42578125" style="13" customWidth="1"/>
    <col min="7945" max="7945" width="43.28515625" style="13" customWidth="1"/>
    <col min="7946" max="7946" width="22.7109375" style="13" customWidth="1"/>
    <col min="7947" max="7947" width="24.28515625" style="13" customWidth="1"/>
    <col min="7948" max="7948" width="16.42578125" style="13" customWidth="1"/>
    <col min="7949" max="8192" width="9.140625" style="13"/>
    <col min="8193" max="8193" width="5.140625" style="13" customWidth="1"/>
    <col min="8194" max="8194" width="4" style="13" customWidth="1"/>
    <col min="8195" max="8196" width="4.140625" style="13" customWidth="1"/>
    <col min="8197" max="8197" width="4.42578125" style="13" customWidth="1"/>
    <col min="8198" max="8198" width="4.85546875" style="13" customWidth="1"/>
    <col min="8199" max="8199" width="6.85546875" style="13" customWidth="1"/>
    <col min="8200" max="8200" width="13.42578125" style="13" customWidth="1"/>
    <col min="8201" max="8201" width="43.28515625" style="13" customWidth="1"/>
    <col min="8202" max="8202" width="22.7109375" style="13" customWidth="1"/>
    <col min="8203" max="8203" width="24.28515625" style="13" customWidth="1"/>
    <col min="8204" max="8204" width="16.42578125" style="13" customWidth="1"/>
    <col min="8205" max="8448" width="9.140625" style="13"/>
    <col min="8449" max="8449" width="5.140625" style="13" customWidth="1"/>
    <col min="8450" max="8450" width="4" style="13" customWidth="1"/>
    <col min="8451" max="8452" width="4.140625" style="13" customWidth="1"/>
    <col min="8453" max="8453" width="4.42578125" style="13" customWidth="1"/>
    <col min="8454" max="8454" width="4.85546875" style="13" customWidth="1"/>
    <col min="8455" max="8455" width="6.85546875" style="13" customWidth="1"/>
    <col min="8456" max="8456" width="13.42578125" style="13" customWidth="1"/>
    <col min="8457" max="8457" width="43.28515625" style="13" customWidth="1"/>
    <col min="8458" max="8458" width="22.7109375" style="13" customWidth="1"/>
    <col min="8459" max="8459" width="24.28515625" style="13" customWidth="1"/>
    <col min="8460" max="8460" width="16.42578125" style="13" customWidth="1"/>
    <col min="8461" max="8704" width="9.140625" style="13"/>
    <col min="8705" max="8705" width="5.140625" style="13" customWidth="1"/>
    <col min="8706" max="8706" width="4" style="13" customWidth="1"/>
    <col min="8707" max="8708" width="4.140625" style="13" customWidth="1"/>
    <col min="8709" max="8709" width="4.42578125" style="13" customWidth="1"/>
    <col min="8710" max="8710" width="4.85546875" style="13" customWidth="1"/>
    <col min="8711" max="8711" width="6.85546875" style="13" customWidth="1"/>
    <col min="8712" max="8712" width="13.42578125" style="13" customWidth="1"/>
    <col min="8713" max="8713" width="43.28515625" style="13" customWidth="1"/>
    <col min="8714" max="8714" width="22.7109375" style="13" customWidth="1"/>
    <col min="8715" max="8715" width="24.28515625" style="13" customWidth="1"/>
    <col min="8716" max="8716" width="16.42578125" style="13" customWidth="1"/>
    <col min="8717" max="8960" width="9.140625" style="13"/>
    <col min="8961" max="8961" width="5.140625" style="13" customWidth="1"/>
    <col min="8962" max="8962" width="4" style="13" customWidth="1"/>
    <col min="8963" max="8964" width="4.140625" style="13" customWidth="1"/>
    <col min="8965" max="8965" width="4.42578125" style="13" customWidth="1"/>
    <col min="8966" max="8966" width="4.85546875" style="13" customWidth="1"/>
    <col min="8967" max="8967" width="6.85546875" style="13" customWidth="1"/>
    <col min="8968" max="8968" width="13.42578125" style="13" customWidth="1"/>
    <col min="8969" max="8969" width="43.28515625" style="13" customWidth="1"/>
    <col min="8970" max="8970" width="22.7109375" style="13" customWidth="1"/>
    <col min="8971" max="8971" width="24.28515625" style="13" customWidth="1"/>
    <col min="8972" max="8972" width="16.42578125" style="13" customWidth="1"/>
    <col min="8973" max="9216" width="9.140625" style="13"/>
    <col min="9217" max="9217" width="5.140625" style="13" customWidth="1"/>
    <col min="9218" max="9218" width="4" style="13" customWidth="1"/>
    <col min="9219" max="9220" width="4.140625" style="13" customWidth="1"/>
    <col min="9221" max="9221" width="4.42578125" style="13" customWidth="1"/>
    <col min="9222" max="9222" width="4.85546875" style="13" customWidth="1"/>
    <col min="9223" max="9223" width="6.85546875" style="13" customWidth="1"/>
    <col min="9224" max="9224" width="13.42578125" style="13" customWidth="1"/>
    <col min="9225" max="9225" width="43.28515625" style="13" customWidth="1"/>
    <col min="9226" max="9226" width="22.7109375" style="13" customWidth="1"/>
    <col min="9227" max="9227" width="24.28515625" style="13" customWidth="1"/>
    <col min="9228" max="9228" width="16.42578125" style="13" customWidth="1"/>
    <col min="9229" max="9472" width="9.140625" style="13"/>
    <col min="9473" max="9473" width="5.140625" style="13" customWidth="1"/>
    <col min="9474" max="9474" width="4" style="13" customWidth="1"/>
    <col min="9475" max="9476" width="4.140625" style="13" customWidth="1"/>
    <col min="9477" max="9477" width="4.42578125" style="13" customWidth="1"/>
    <col min="9478" max="9478" width="4.85546875" style="13" customWidth="1"/>
    <col min="9479" max="9479" width="6.85546875" style="13" customWidth="1"/>
    <col min="9480" max="9480" width="13.42578125" style="13" customWidth="1"/>
    <col min="9481" max="9481" width="43.28515625" style="13" customWidth="1"/>
    <col min="9482" max="9482" width="22.7109375" style="13" customWidth="1"/>
    <col min="9483" max="9483" width="24.28515625" style="13" customWidth="1"/>
    <col min="9484" max="9484" width="16.42578125" style="13" customWidth="1"/>
    <col min="9485" max="9728" width="9.140625" style="13"/>
    <col min="9729" max="9729" width="5.140625" style="13" customWidth="1"/>
    <col min="9730" max="9730" width="4" style="13" customWidth="1"/>
    <col min="9731" max="9732" width="4.140625" style="13" customWidth="1"/>
    <col min="9733" max="9733" width="4.42578125" style="13" customWidth="1"/>
    <col min="9734" max="9734" width="4.85546875" style="13" customWidth="1"/>
    <col min="9735" max="9735" width="6.85546875" style="13" customWidth="1"/>
    <col min="9736" max="9736" width="13.42578125" style="13" customWidth="1"/>
    <col min="9737" max="9737" width="43.28515625" style="13" customWidth="1"/>
    <col min="9738" max="9738" width="22.7109375" style="13" customWidth="1"/>
    <col min="9739" max="9739" width="24.28515625" style="13" customWidth="1"/>
    <col min="9740" max="9740" width="16.42578125" style="13" customWidth="1"/>
    <col min="9741" max="9984" width="9.140625" style="13"/>
    <col min="9985" max="9985" width="5.140625" style="13" customWidth="1"/>
    <col min="9986" max="9986" width="4" style="13" customWidth="1"/>
    <col min="9987" max="9988" width="4.140625" style="13" customWidth="1"/>
    <col min="9989" max="9989" width="4.42578125" style="13" customWidth="1"/>
    <col min="9990" max="9990" width="4.85546875" style="13" customWidth="1"/>
    <col min="9991" max="9991" width="6.85546875" style="13" customWidth="1"/>
    <col min="9992" max="9992" width="13.42578125" style="13" customWidth="1"/>
    <col min="9993" max="9993" width="43.28515625" style="13" customWidth="1"/>
    <col min="9994" max="9994" width="22.7109375" style="13" customWidth="1"/>
    <col min="9995" max="9995" width="24.28515625" style="13" customWidth="1"/>
    <col min="9996" max="9996" width="16.42578125" style="13" customWidth="1"/>
    <col min="9997" max="10240" width="9.140625" style="13"/>
    <col min="10241" max="10241" width="5.140625" style="13" customWidth="1"/>
    <col min="10242" max="10242" width="4" style="13" customWidth="1"/>
    <col min="10243" max="10244" width="4.140625" style="13" customWidth="1"/>
    <col min="10245" max="10245" width="4.42578125" style="13" customWidth="1"/>
    <col min="10246" max="10246" width="4.85546875" style="13" customWidth="1"/>
    <col min="10247" max="10247" width="6.85546875" style="13" customWidth="1"/>
    <col min="10248" max="10248" width="13.42578125" style="13" customWidth="1"/>
    <col min="10249" max="10249" width="43.28515625" style="13" customWidth="1"/>
    <col min="10250" max="10250" width="22.7109375" style="13" customWidth="1"/>
    <col min="10251" max="10251" width="24.28515625" style="13" customWidth="1"/>
    <col min="10252" max="10252" width="16.42578125" style="13" customWidth="1"/>
    <col min="10253" max="10496" width="9.140625" style="13"/>
    <col min="10497" max="10497" width="5.140625" style="13" customWidth="1"/>
    <col min="10498" max="10498" width="4" style="13" customWidth="1"/>
    <col min="10499" max="10500" width="4.140625" style="13" customWidth="1"/>
    <col min="10501" max="10501" width="4.42578125" style="13" customWidth="1"/>
    <col min="10502" max="10502" width="4.85546875" style="13" customWidth="1"/>
    <col min="10503" max="10503" width="6.85546875" style="13" customWidth="1"/>
    <col min="10504" max="10504" width="13.42578125" style="13" customWidth="1"/>
    <col min="10505" max="10505" width="43.28515625" style="13" customWidth="1"/>
    <col min="10506" max="10506" width="22.7109375" style="13" customWidth="1"/>
    <col min="10507" max="10507" width="24.28515625" style="13" customWidth="1"/>
    <col min="10508" max="10508" width="16.42578125" style="13" customWidth="1"/>
    <col min="10509" max="10752" width="9.140625" style="13"/>
    <col min="10753" max="10753" width="5.140625" style="13" customWidth="1"/>
    <col min="10754" max="10754" width="4" style="13" customWidth="1"/>
    <col min="10755" max="10756" width="4.140625" style="13" customWidth="1"/>
    <col min="10757" max="10757" width="4.42578125" style="13" customWidth="1"/>
    <col min="10758" max="10758" width="4.85546875" style="13" customWidth="1"/>
    <col min="10759" max="10759" width="6.85546875" style="13" customWidth="1"/>
    <col min="10760" max="10760" width="13.42578125" style="13" customWidth="1"/>
    <col min="10761" max="10761" width="43.28515625" style="13" customWidth="1"/>
    <col min="10762" max="10762" width="22.7109375" style="13" customWidth="1"/>
    <col min="10763" max="10763" width="24.28515625" style="13" customWidth="1"/>
    <col min="10764" max="10764" width="16.42578125" style="13" customWidth="1"/>
    <col min="10765" max="11008" width="9.140625" style="13"/>
    <col min="11009" max="11009" width="5.140625" style="13" customWidth="1"/>
    <col min="11010" max="11010" width="4" style="13" customWidth="1"/>
    <col min="11011" max="11012" width="4.140625" style="13" customWidth="1"/>
    <col min="11013" max="11013" width="4.42578125" style="13" customWidth="1"/>
    <col min="11014" max="11014" width="4.85546875" style="13" customWidth="1"/>
    <col min="11015" max="11015" width="6.85546875" style="13" customWidth="1"/>
    <col min="11016" max="11016" width="13.42578125" style="13" customWidth="1"/>
    <col min="11017" max="11017" width="43.28515625" style="13" customWidth="1"/>
    <col min="11018" max="11018" width="22.7109375" style="13" customWidth="1"/>
    <col min="11019" max="11019" width="24.28515625" style="13" customWidth="1"/>
    <col min="11020" max="11020" width="16.42578125" style="13" customWidth="1"/>
    <col min="11021" max="11264" width="9.140625" style="13"/>
    <col min="11265" max="11265" width="5.140625" style="13" customWidth="1"/>
    <col min="11266" max="11266" width="4" style="13" customWidth="1"/>
    <col min="11267" max="11268" width="4.140625" style="13" customWidth="1"/>
    <col min="11269" max="11269" width="4.42578125" style="13" customWidth="1"/>
    <col min="11270" max="11270" width="4.85546875" style="13" customWidth="1"/>
    <col min="11271" max="11271" width="6.85546875" style="13" customWidth="1"/>
    <col min="11272" max="11272" width="13.42578125" style="13" customWidth="1"/>
    <col min="11273" max="11273" width="43.28515625" style="13" customWidth="1"/>
    <col min="11274" max="11274" width="22.7109375" style="13" customWidth="1"/>
    <col min="11275" max="11275" width="24.28515625" style="13" customWidth="1"/>
    <col min="11276" max="11276" width="16.42578125" style="13" customWidth="1"/>
    <col min="11277" max="11520" width="9.140625" style="13"/>
    <col min="11521" max="11521" width="5.140625" style="13" customWidth="1"/>
    <col min="11522" max="11522" width="4" style="13" customWidth="1"/>
    <col min="11523" max="11524" width="4.140625" style="13" customWidth="1"/>
    <col min="11525" max="11525" width="4.42578125" style="13" customWidth="1"/>
    <col min="11526" max="11526" width="4.85546875" style="13" customWidth="1"/>
    <col min="11527" max="11527" width="6.85546875" style="13" customWidth="1"/>
    <col min="11528" max="11528" width="13.42578125" style="13" customWidth="1"/>
    <col min="11529" max="11529" width="43.28515625" style="13" customWidth="1"/>
    <col min="11530" max="11530" width="22.7109375" style="13" customWidth="1"/>
    <col min="11531" max="11531" width="24.28515625" style="13" customWidth="1"/>
    <col min="11532" max="11532" width="16.42578125" style="13" customWidth="1"/>
    <col min="11533" max="11776" width="9.140625" style="13"/>
    <col min="11777" max="11777" width="5.140625" style="13" customWidth="1"/>
    <col min="11778" max="11778" width="4" style="13" customWidth="1"/>
    <col min="11779" max="11780" width="4.140625" style="13" customWidth="1"/>
    <col min="11781" max="11781" width="4.42578125" style="13" customWidth="1"/>
    <col min="11782" max="11782" width="4.85546875" style="13" customWidth="1"/>
    <col min="11783" max="11783" width="6.85546875" style="13" customWidth="1"/>
    <col min="11784" max="11784" width="13.42578125" style="13" customWidth="1"/>
    <col min="11785" max="11785" width="43.28515625" style="13" customWidth="1"/>
    <col min="11786" max="11786" width="22.7109375" style="13" customWidth="1"/>
    <col min="11787" max="11787" width="24.28515625" style="13" customWidth="1"/>
    <col min="11788" max="11788" width="16.42578125" style="13" customWidth="1"/>
    <col min="11789" max="12032" width="9.140625" style="13"/>
    <col min="12033" max="12033" width="5.140625" style="13" customWidth="1"/>
    <col min="12034" max="12034" width="4" style="13" customWidth="1"/>
    <col min="12035" max="12036" width="4.140625" style="13" customWidth="1"/>
    <col min="12037" max="12037" width="4.42578125" style="13" customWidth="1"/>
    <col min="12038" max="12038" width="4.85546875" style="13" customWidth="1"/>
    <col min="12039" max="12039" width="6.85546875" style="13" customWidth="1"/>
    <col min="12040" max="12040" width="13.42578125" style="13" customWidth="1"/>
    <col min="12041" max="12041" width="43.28515625" style="13" customWidth="1"/>
    <col min="12042" max="12042" width="22.7109375" style="13" customWidth="1"/>
    <col min="12043" max="12043" width="24.28515625" style="13" customWidth="1"/>
    <col min="12044" max="12044" width="16.42578125" style="13" customWidth="1"/>
    <col min="12045" max="12288" width="9.140625" style="13"/>
    <col min="12289" max="12289" width="5.140625" style="13" customWidth="1"/>
    <col min="12290" max="12290" width="4" style="13" customWidth="1"/>
    <col min="12291" max="12292" width="4.140625" style="13" customWidth="1"/>
    <col min="12293" max="12293" width="4.42578125" style="13" customWidth="1"/>
    <col min="12294" max="12294" width="4.85546875" style="13" customWidth="1"/>
    <col min="12295" max="12295" width="6.85546875" style="13" customWidth="1"/>
    <col min="12296" max="12296" width="13.42578125" style="13" customWidth="1"/>
    <col min="12297" max="12297" width="43.28515625" style="13" customWidth="1"/>
    <col min="12298" max="12298" width="22.7109375" style="13" customWidth="1"/>
    <col min="12299" max="12299" width="24.28515625" style="13" customWidth="1"/>
    <col min="12300" max="12300" width="16.42578125" style="13" customWidth="1"/>
    <col min="12301" max="12544" width="9.140625" style="13"/>
    <col min="12545" max="12545" width="5.140625" style="13" customWidth="1"/>
    <col min="12546" max="12546" width="4" style="13" customWidth="1"/>
    <col min="12547" max="12548" width="4.140625" style="13" customWidth="1"/>
    <col min="12549" max="12549" width="4.42578125" style="13" customWidth="1"/>
    <col min="12550" max="12550" width="4.85546875" style="13" customWidth="1"/>
    <col min="12551" max="12551" width="6.85546875" style="13" customWidth="1"/>
    <col min="12552" max="12552" width="13.42578125" style="13" customWidth="1"/>
    <col min="12553" max="12553" width="43.28515625" style="13" customWidth="1"/>
    <col min="12554" max="12554" width="22.7109375" style="13" customWidth="1"/>
    <col min="12555" max="12555" width="24.28515625" style="13" customWidth="1"/>
    <col min="12556" max="12556" width="16.42578125" style="13" customWidth="1"/>
    <col min="12557" max="12800" width="9.140625" style="13"/>
    <col min="12801" max="12801" width="5.140625" style="13" customWidth="1"/>
    <col min="12802" max="12802" width="4" style="13" customWidth="1"/>
    <col min="12803" max="12804" width="4.140625" style="13" customWidth="1"/>
    <col min="12805" max="12805" width="4.42578125" style="13" customWidth="1"/>
    <col min="12806" max="12806" width="4.85546875" style="13" customWidth="1"/>
    <col min="12807" max="12807" width="6.85546875" style="13" customWidth="1"/>
    <col min="12808" max="12808" width="13.42578125" style="13" customWidth="1"/>
    <col min="12809" max="12809" width="43.28515625" style="13" customWidth="1"/>
    <col min="12810" max="12810" width="22.7109375" style="13" customWidth="1"/>
    <col min="12811" max="12811" width="24.28515625" style="13" customWidth="1"/>
    <col min="12812" max="12812" width="16.42578125" style="13" customWidth="1"/>
    <col min="12813" max="13056" width="9.140625" style="13"/>
    <col min="13057" max="13057" width="5.140625" style="13" customWidth="1"/>
    <col min="13058" max="13058" width="4" style="13" customWidth="1"/>
    <col min="13059" max="13060" width="4.140625" style="13" customWidth="1"/>
    <col min="13061" max="13061" width="4.42578125" style="13" customWidth="1"/>
    <col min="13062" max="13062" width="4.85546875" style="13" customWidth="1"/>
    <col min="13063" max="13063" width="6.85546875" style="13" customWidth="1"/>
    <col min="13064" max="13064" width="13.42578125" style="13" customWidth="1"/>
    <col min="13065" max="13065" width="43.28515625" style="13" customWidth="1"/>
    <col min="13066" max="13066" width="22.7109375" style="13" customWidth="1"/>
    <col min="13067" max="13067" width="24.28515625" style="13" customWidth="1"/>
    <col min="13068" max="13068" width="16.42578125" style="13" customWidth="1"/>
    <col min="13069" max="13312" width="9.140625" style="13"/>
    <col min="13313" max="13313" width="5.140625" style="13" customWidth="1"/>
    <col min="13314" max="13314" width="4" style="13" customWidth="1"/>
    <col min="13315" max="13316" width="4.140625" style="13" customWidth="1"/>
    <col min="13317" max="13317" width="4.42578125" style="13" customWidth="1"/>
    <col min="13318" max="13318" width="4.85546875" style="13" customWidth="1"/>
    <col min="13319" max="13319" width="6.85546875" style="13" customWidth="1"/>
    <col min="13320" max="13320" width="13.42578125" style="13" customWidth="1"/>
    <col min="13321" max="13321" width="43.28515625" style="13" customWidth="1"/>
    <col min="13322" max="13322" width="22.7109375" style="13" customWidth="1"/>
    <col min="13323" max="13323" width="24.28515625" style="13" customWidth="1"/>
    <col min="13324" max="13324" width="16.42578125" style="13" customWidth="1"/>
    <col min="13325" max="13568" width="9.140625" style="13"/>
    <col min="13569" max="13569" width="5.140625" style="13" customWidth="1"/>
    <col min="13570" max="13570" width="4" style="13" customWidth="1"/>
    <col min="13571" max="13572" width="4.140625" style="13" customWidth="1"/>
    <col min="13573" max="13573" width="4.42578125" style="13" customWidth="1"/>
    <col min="13574" max="13574" width="4.85546875" style="13" customWidth="1"/>
    <col min="13575" max="13575" width="6.85546875" style="13" customWidth="1"/>
    <col min="13576" max="13576" width="13.42578125" style="13" customWidth="1"/>
    <col min="13577" max="13577" width="43.28515625" style="13" customWidth="1"/>
    <col min="13578" max="13578" width="22.7109375" style="13" customWidth="1"/>
    <col min="13579" max="13579" width="24.28515625" style="13" customWidth="1"/>
    <col min="13580" max="13580" width="16.42578125" style="13" customWidth="1"/>
    <col min="13581" max="13824" width="9.140625" style="13"/>
    <col min="13825" max="13825" width="5.140625" style="13" customWidth="1"/>
    <col min="13826" max="13826" width="4" style="13" customWidth="1"/>
    <col min="13827" max="13828" width="4.140625" style="13" customWidth="1"/>
    <col min="13829" max="13829" width="4.42578125" style="13" customWidth="1"/>
    <col min="13830" max="13830" width="4.85546875" style="13" customWidth="1"/>
    <col min="13831" max="13831" width="6.85546875" style="13" customWidth="1"/>
    <col min="13832" max="13832" width="13.42578125" style="13" customWidth="1"/>
    <col min="13833" max="13833" width="43.28515625" style="13" customWidth="1"/>
    <col min="13834" max="13834" width="22.7109375" style="13" customWidth="1"/>
    <col min="13835" max="13835" width="24.28515625" style="13" customWidth="1"/>
    <col min="13836" max="13836" width="16.42578125" style="13" customWidth="1"/>
    <col min="13837" max="14080" width="9.140625" style="13"/>
    <col min="14081" max="14081" width="5.140625" style="13" customWidth="1"/>
    <col min="14082" max="14082" width="4" style="13" customWidth="1"/>
    <col min="14083" max="14084" width="4.140625" style="13" customWidth="1"/>
    <col min="14085" max="14085" width="4.42578125" style="13" customWidth="1"/>
    <col min="14086" max="14086" width="4.85546875" style="13" customWidth="1"/>
    <col min="14087" max="14087" width="6.85546875" style="13" customWidth="1"/>
    <col min="14088" max="14088" width="13.42578125" style="13" customWidth="1"/>
    <col min="14089" max="14089" width="43.28515625" style="13" customWidth="1"/>
    <col min="14090" max="14090" width="22.7109375" style="13" customWidth="1"/>
    <col min="14091" max="14091" width="24.28515625" style="13" customWidth="1"/>
    <col min="14092" max="14092" width="16.42578125" style="13" customWidth="1"/>
    <col min="14093" max="14336" width="9.140625" style="13"/>
    <col min="14337" max="14337" width="5.140625" style="13" customWidth="1"/>
    <col min="14338" max="14338" width="4" style="13" customWidth="1"/>
    <col min="14339" max="14340" width="4.140625" style="13" customWidth="1"/>
    <col min="14341" max="14341" width="4.42578125" style="13" customWidth="1"/>
    <col min="14342" max="14342" width="4.85546875" style="13" customWidth="1"/>
    <col min="14343" max="14343" width="6.85546875" style="13" customWidth="1"/>
    <col min="14344" max="14344" width="13.42578125" style="13" customWidth="1"/>
    <col min="14345" max="14345" width="43.28515625" style="13" customWidth="1"/>
    <col min="14346" max="14346" width="22.7109375" style="13" customWidth="1"/>
    <col min="14347" max="14347" width="24.28515625" style="13" customWidth="1"/>
    <col min="14348" max="14348" width="16.42578125" style="13" customWidth="1"/>
    <col min="14349" max="14592" width="9.140625" style="13"/>
    <col min="14593" max="14593" width="5.140625" style="13" customWidth="1"/>
    <col min="14594" max="14594" width="4" style="13" customWidth="1"/>
    <col min="14595" max="14596" width="4.140625" style="13" customWidth="1"/>
    <col min="14597" max="14597" width="4.42578125" style="13" customWidth="1"/>
    <col min="14598" max="14598" width="4.85546875" style="13" customWidth="1"/>
    <col min="14599" max="14599" width="6.85546875" style="13" customWidth="1"/>
    <col min="14600" max="14600" width="13.42578125" style="13" customWidth="1"/>
    <col min="14601" max="14601" width="43.28515625" style="13" customWidth="1"/>
    <col min="14602" max="14602" width="22.7109375" style="13" customWidth="1"/>
    <col min="14603" max="14603" width="24.28515625" style="13" customWidth="1"/>
    <col min="14604" max="14604" width="16.42578125" style="13" customWidth="1"/>
    <col min="14605" max="14848" width="9.140625" style="13"/>
    <col min="14849" max="14849" width="5.140625" style="13" customWidth="1"/>
    <col min="14850" max="14850" width="4" style="13" customWidth="1"/>
    <col min="14851" max="14852" width="4.140625" style="13" customWidth="1"/>
    <col min="14853" max="14853" width="4.42578125" style="13" customWidth="1"/>
    <col min="14854" max="14854" width="4.85546875" style="13" customWidth="1"/>
    <col min="14855" max="14855" width="6.85546875" style="13" customWidth="1"/>
    <col min="14856" max="14856" width="13.42578125" style="13" customWidth="1"/>
    <col min="14857" max="14857" width="43.28515625" style="13" customWidth="1"/>
    <col min="14858" max="14858" width="22.7109375" style="13" customWidth="1"/>
    <col min="14859" max="14859" width="24.28515625" style="13" customWidth="1"/>
    <col min="14860" max="14860" width="16.42578125" style="13" customWidth="1"/>
    <col min="14861" max="15104" width="9.140625" style="13"/>
    <col min="15105" max="15105" width="5.140625" style="13" customWidth="1"/>
    <col min="15106" max="15106" width="4" style="13" customWidth="1"/>
    <col min="15107" max="15108" width="4.140625" style="13" customWidth="1"/>
    <col min="15109" max="15109" width="4.42578125" style="13" customWidth="1"/>
    <col min="15110" max="15110" width="4.85546875" style="13" customWidth="1"/>
    <col min="15111" max="15111" width="6.85546875" style="13" customWidth="1"/>
    <col min="15112" max="15112" width="13.42578125" style="13" customWidth="1"/>
    <col min="15113" max="15113" width="43.28515625" style="13" customWidth="1"/>
    <col min="15114" max="15114" width="22.7109375" style="13" customWidth="1"/>
    <col min="15115" max="15115" width="24.28515625" style="13" customWidth="1"/>
    <col min="15116" max="15116" width="16.42578125" style="13" customWidth="1"/>
    <col min="15117" max="15360" width="9.140625" style="13"/>
    <col min="15361" max="15361" width="5.140625" style="13" customWidth="1"/>
    <col min="15362" max="15362" width="4" style="13" customWidth="1"/>
    <col min="15363" max="15364" width="4.140625" style="13" customWidth="1"/>
    <col min="15365" max="15365" width="4.42578125" style="13" customWidth="1"/>
    <col min="15366" max="15366" width="4.85546875" style="13" customWidth="1"/>
    <col min="15367" max="15367" width="6.85546875" style="13" customWidth="1"/>
    <col min="15368" max="15368" width="13.42578125" style="13" customWidth="1"/>
    <col min="15369" max="15369" width="43.28515625" style="13" customWidth="1"/>
    <col min="15370" max="15370" width="22.7109375" style="13" customWidth="1"/>
    <col min="15371" max="15371" width="24.28515625" style="13" customWidth="1"/>
    <col min="15372" max="15372" width="16.42578125" style="13" customWidth="1"/>
    <col min="15373" max="15616" width="9.140625" style="13"/>
    <col min="15617" max="15617" width="5.140625" style="13" customWidth="1"/>
    <col min="15618" max="15618" width="4" style="13" customWidth="1"/>
    <col min="15619" max="15620" width="4.140625" style="13" customWidth="1"/>
    <col min="15621" max="15621" width="4.42578125" style="13" customWidth="1"/>
    <col min="15622" max="15622" width="4.85546875" style="13" customWidth="1"/>
    <col min="15623" max="15623" width="6.85546875" style="13" customWidth="1"/>
    <col min="15624" max="15624" width="13.42578125" style="13" customWidth="1"/>
    <col min="15625" max="15625" width="43.28515625" style="13" customWidth="1"/>
    <col min="15626" max="15626" width="22.7109375" style="13" customWidth="1"/>
    <col min="15627" max="15627" width="24.28515625" style="13" customWidth="1"/>
    <col min="15628" max="15628" width="16.42578125" style="13" customWidth="1"/>
    <col min="15629" max="15872" width="9.140625" style="13"/>
    <col min="15873" max="15873" width="5.140625" style="13" customWidth="1"/>
    <col min="15874" max="15874" width="4" style="13" customWidth="1"/>
    <col min="15875" max="15876" width="4.140625" style="13" customWidth="1"/>
    <col min="15877" max="15877" width="4.42578125" style="13" customWidth="1"/>
    <col min="15878" max="15878" width="4.85546875" style="13" customWidth="1"/>
    <col min="15879" max="15879" width="6.85546875" style="13" customWidth="1"/>
    <col min="15880" max="15880" width="13.42578125" style="13" customWidth="1"/>
    <col min="15881" max="15881" width="43.28515625" style="13" customWidth="1"/>
    <col min="15882" max="15882" width="22.7109375" style="13" customWidth="1"/>
    <col min="15883" max="15883" width="24.28515625" style="13" customWidth="1"/>
    <col min="15884" max="15884" width="16.42578125" style="13" customWidth="1"/>
    <col min="15885" max="16128" width="9.140625" style="13"/>
    <col min="16129" max="16129" width="5.140625" style="13" customWidth="1"/>
    <col min="16130" max="16130" width="4" style="13" customWidth="1"/>
    <col min="16131" max="16132" width="4.140625" style="13" customWidth="1"/>
    <col min="16133" max="16133" width="4.42578125" style="13" customWidth="1"/>
    <col min="16134" max="16134" width="4.85546875" style="13" customWidth="1"/>
    <col min="16135" max="16135" width="6.85546875" style="13" customWidth="1"/>
    <col min="16136" max="16136" width="13.42578125" style="13" customWidth="1"/>
    <col min="16137" max="16137" width="43.28515625" style="13" customWidth="1"/>
    <col min="16138" max="16138" width="22.7109375" style="13" customWidth="1"/>
    <col min="16139" max="16139" width="24.28515625" style="13" customWidth="1"/>
    <col min="16140" max="16140" width="16.42578125" style="13" customWidth="1"/>
    <col min="16141" max="16384" width="9.140625" style="13"/>
  </cols>
  <sheetData>
    <row r="1" spans="1:12" ht="18.75">
      <c r="K1" s="174" t="s">
        <v>33</v>
      </c>
      <c r="L1" s="174"/>
    </row>
    <row r="2" spans="1:12" ht="60.75" customHeight="1">
      <c r="K2" s="175" t="s">
        <v>73</v>
      </c>
      <c r="L2" s="175"/>
    </row>
    <row r="3" spans="1:12" ht="72.75" customHeight="1">
      <c r="A3" s="176" t="s">
        <v>582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21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5" t="s">
        <v>27</v>
      </c>
    </row>
    <row r="5" spans="1:12" ht="16.5" customHeight="1">
      <c r="A5" s="177" t="s">
        <v>43</v>
      </c>
      <c r="B5" s="177"/>
      <c r="C5" s="177"/>
      <c r="D5" s="177"/>
      <c r="E5" s="177"/>
      <c r="F5" s="177"/>
      <c r="G5" s="177"/>
      <c r="H5" s="177"/>
      <c r="I5" s="178" t="s">
        <v>44</v>
      </c>
      <c r="J5" s="179" t="s">
        <v>581</v>
      </c>
      <c r="K5" s="141" t="s">
        <v>578</v>
      </c>
      <c r="L5" s="179" t="s">
        <v>21</v>
      </c>
    </row>
    <row r="6" spans="1:12" ht="212.25" customHeight="1">
      <c r="A6" s="16" t="s">
        <v>45</v>
      </c>
      <c r="B6" s="16" t="s">
        <v>46</v>
      </c>
      <c r="C6" s="16" t="s">
        <v>47</v>
      </c>
      <c r="D6" s="16" t="s">
        <v>48</v>
      </c>
      <c r="E6" s="16" t="s">
        <v>49</v>
      </c>
      <c r="F6" s="16" t="s">
        <v>50</v>
      </c>
      <c r="G6" s="16" t="s">
        <v>51</v>
      </c>
      <c r="H6" s="16" t="s">
        <v>52</v>
      </c>
      <c r="I6" s="178"/>
      <c r="J6" s="179"/>
      <c r="K6" s="141"/>
      <c r="L6" s="179"/>
    </row>
    <row r="7" spans="1:12" ht="38.25" customHeight="1">
      <c r="A7" s="114" t="s">
        <v>53</v>
      </c>
      <c r="B7" s="114" t="s">
        <v>0</v>
      </c>
      <c r="C7" s="114" t="s">
        <v>54</v>
      </c>
      <c r="D7" s="114" t="s">
        <v>54</v>
      </c>
      <c r="E7" s="114" t="s">
        <v>54</v>
      </c>
      <c r="F7" s="114" t="s">
        <v>54</v>
      </c>
      <c r="G7" s="114" t="s">
        <v>55</v>
      </c>
      <c r="H7" s="114" t="s">
        <v>56</v>
      </c>
      <c r="I7" s="101" t="s">
        <v>546</v>
      </c>
      <c r="J7" s="125">
        <f>J14</f>
        <v>27165360.159999847</v>
      </c>
      <c r="K7" s="125">
        <f>K14</f>
        <v>-24136385.230000019</v>
      </c>
      <c r="L7" s="126">
        <f>K7/J7*100</f>
        <v>-88.849862795267114</v>
      </c>
    </row>
    <row r="8" spans="1:12" ht="58.5" customHeight="1">
      <c r="A8" s="20" t="s">
        <v>53</v>
      </c>
      <c r="B8" s="20" t="s">
        <v>0</v>
      </c>
      <c r="C8" s="20" t="s">
        <v>9</v>
      </c>
      <c r="D8" s="20" t="s">
        <v>54</v>
      </c>
      <c r="E8" s="20" t="s">
        <v>54</v>
      </c>
      <c r="F8" s="20" t="s">
        <v>54</v>
      </c>
      <c r="G8" s="20" t="s">
        <v>55</v>
      </c>
      <c r="H8" s="20" t="s">
        <v>56</v>
      </c>
      <c r="I8" s="101" t="s">
        <v>608</v>
      </c>
      <c r="J8" s="125">
        <f>J9+J10</f>
        <v>0</v>
      </c>
      <c r="K8" s="125">
        <f>K9+K10</f>
        <v>0</v>
      </c>
      <c r="L8" s="126">
        <v>0</v>
      </c>
    </row>
    <row r="9" spans="1:12" ht="86.25" customHeight="1">
      <c r="A9" s="20" t="s">
        <v>53</v>
      </c>
      <c r="B9" s="20" t="s">
        <v>0</v>
      </c>
      <c r="C9" s="20" t="s">
        <v>9</v>
      </c>
      <c r="D9" s="20" t="s">
        <v>0</v>
      </c>
      <c r="E9" s="20" t="s">
        <v>54</v>
      </c>
      <c r="F9" s="20" t="s">
        <v>54</v>
      </c>
      <c r="G9" s="20" t="s">
        <v>55</v>
      </c>
      <c r="H9" s="20" t="s">
        <v>610</v>
      </c>
      <c r="I9" s="101" t="s">
        <v>611</v>
      </c>
      <c r="J9" s="125">
        <v>20000000</v>
      </c>
      <c r="K9" s="125">
        <v>20000000</v>
      </c>
      <c r="L9" s="126">
        <f t="shared" ref="L9:L10" si="0">K9/J9*100</f>
        <v>100</v>
      </c>
    </row>
    <row r="10" spans="1:12" ht="96.75" customHeight="1">
      <c r="A10" s="20" t="s">
        <v>53</v>
      </c>
      <c r="B10" s="20" t="s">
        <v>0</v>
      </c>
      <c r="C10" s="20" t="s">
        <v>9</v>
      </c>
      <c r="D10" s="20" t="s">
        <v>0</v>
      </c>
      <c r="E10" s="20" t="s">
        <v>54</v>
      </c>
      <c r="F10" s="20" t="s">
        <v>54</v>
      </c>
      <c r="G10" s="20" t="s">
        <v>55</v>
      </c>
      <c r="H10" s="20" t="s">
        <v>614</v>
      </c>
      <c r="I10" s="101" t="s">
        <v>615</v>
      </c>
      <c r="J10" s="125">
        <v>-20000000</v>
      </c>
      <c r="K10" s="125">
        <v>-20000000</v>
      </c>
      <c r="L10" s="126">
        <f t="shared" si="0"/>
        <v>100</v>
      </c>
    </row>
    <row r="11" spans="1:12" s="19" customFormat="1" ht="44.25" customHeight="1">
      <c r="A11" s="20" t="s">
        <v>53</v>
      </c>
      <c r="B11" s="20" t="s">
        <v>0</v>
      </c>
      <c r="C11" s="20" t="s">
        <v>11</v>
      </c>
      <c r="D11" s="20" t="s">
        <v>54</v>
      </c>
      <c r="E11" s="20" t="s">
        <v>54</v>
      </c>
      <c r="F11" s="20" t="s">
        <v>54</v>
      </c>
      <c r="G11" s="20" t="s">
        <v>55</v>
      </c>
      <c r="H11" s="20" t="s">
        <v>56</v>
      </c>
      <c r="I11" s="21" t="s">
        <v>57</v>
      </c>
      <c r="J11" s="132">
        <f>J12+J13</f>
        <v>27165360.159999847</v>
      </c>
      <c r="K11" s="134">
        <f>K12+K13</f>
        <v>-24136385.230000019</v>
      </c>
      <c r="L11" s="129">
        <f>K11/J11*100</f>
        <v>-88.849862795267114</v>
      </c>
    </row>
    <row r="12" spans="1:12" s="19" customFormat="1" ht="39" customHeight="1">
      <c r="A12" s="20" t="s">
        <v>53</v>
      </c>
      <c r="B12" s="20" t="s">
        <v>0</v>
      </c>
      <c r="C12" s="20" t="s">
        <v>11</v>
      </c>
      <c r="D12" s="20" t="s">
        <v>54</v>
      </c>
      <c r="E12" s="20" t="s">
        <v>54</v>
      </c>
      <c r="F12" s="20" t="s">
        <v>54</v>
      </c>
      <c r="G12" s="20" t="s">
        <v>55</v>
      </c>
      <c r="H12" s="20" t="s">
        <v>58</v>
      </c>
      <c r="I12" s="21" t="s">
        <v>59</v>
      </c>
      <c r="J12" s="127">
        <v>-3429085861.8400002</v>
      </c>
      <c r="K12" s="127">
        <v>-3519201489.98</v>
      </c>
      <c r="L12" s="129">
        <f>K12/J12*100</f>
        <v>102.62797817759059</v>
      </c>
    </row>
    <row r="13" spans="1:12" s="18" customFormat="1" ht="37.5" customHeight="1">
      <c r="A13" s="20" t="s">
        <v>53</v>
      </c>
      <c r="B13" s="20" t="s">
        <v>0</v>
      </c>
      <c r="C13" s="20" t="s">
        <v>11</v>
      </c>
      <c r="D13" s="20" t="s">
        <v>54</v>
      </c>
      <c r="E13" s="20" t="s">
        <v>54</v>
      </c>
      <c r="F13" s="20" t="s">
        <v>54</v>
      </c>
      <c r="G13" s="20" t="s">
        <v>55</v>
      </c>
      <c r="H13" s="20" t="s">
        <v>65</v>
      </c>
      <c r="I13" s="21" t="s">
        <v>66</v>
      </c>
      <c r="J13" s="128">
        <v>3456251222</v>
      </c>
      <c r="K13" s="130">
        <v>3495065104.75</v>
      </c>
      <c r="L13" s="129">
        <f>K13/J13*100</f>
        <v>101.12300525213385</v>
      </c>
    </row>
    <row r="14" spans="1:12" s="23" customFormat="1" ht="41.25" customHeight="1">
      <c r="A14" s="22"/>
      <c r="B14" s="22"/>
      <c r="C14" s="22"/>
      <c r="D14" s="22"/>
      <c r="E14" s="22"/>
      <c r="F14" s="22"/>
      <c r="G14" s="22"/>
      <c r="H14" s="22"/>
      <c r="I14" s="27" t="s">
        <v>71</v>
      </c>
      <c r="J14" s="133">
        <f>J11+J8</f>
        <v>27165360.159999847</v>
      </c>
      <c r="K14" s="133">
        <f>K11+K8</f>
        <v>-24136385.230000019</v>
      </c>
      <c r="L14" s="129">
        <f>K14/J14*100</f>
        <v>-88.849862795267114</v>
      </c>
    </row>
    <row r="15" spans="1:12" s="17" customFormat="1">
      <c r="A15" s="24"/>
      <c r="B15" s="25"/>
      <c r="C15" s="25"/>
      <c r="D15" s="25"/>
      <c r="E15" s="25"/>
      <c r="F15" s="25"/>
      <c r="G15" s="25"/>
      <c r="H15" s="25"/>
      <c r="I15" s="17" t="s">
        <v>72</v>
      </c>
    </row>
    <row r="16" spans="1:12" s="17" customFormat="1">
      <c r="A16" s="24"/>
      <c r="B16" s="25"/>
      <c r="C16" s="25"/>
      <c r="D16" s="25"/>
      <c r="E16" s="25"/>
      <c r="F16" s="25"/>
      <c r="G16" s="25"/>
      <c r="H16" s="25"/>
    </row>
    <row r="17" spans="1:12" s="17" customFormat="1">
      <c r="A17" s="24"/>
      <c r="B17" s="25"/>
      <c r="C17" s="25"/>
      <c r="D17" s="25"/>
      <c r="E17" s="25"/>
      <c r="F17" s="25"/>
      <c r="G17" s="25"/>
      <c r="H17" s="25"/>
    </row>
    <row r="18" spans="1:12" s="17" customFormat="1">
      <c r="A18" s="24"/>
      <c r="B18" s="25"/>
      <c r="C18" s="25"/>
      <c r="D18" s="25"/>
      <c r="E18" s="25"/>
      <c r="F18" s="25"/>
      <c r="G18" s="25"/>
      <c r="H18" s="25"/>
    </row>
    <row r="19" spans="1:12" s="17" customFormat="1">
      <c r="A19" s="24"/>
      <c r="B19" s="25"/>
      <c r="C19" s="25"/>
      <c r="D19" s="25"/>
      <c r="E19" s="25"/>
      <c r="F19" s="25"/>
      <c r="G19" s="25"/>
      <c r="H19" s="25"/>
    </row>
    <row r="20" spans="1:12" s="17" customFormat="1">
      <c r="A20" s="24"/>
      <c r="B20" s="25"/>
      <c r="C20" s="25"/>
      <c r="D20" s="25"/>
      <c r="E20" s="25"/>
      <c r="F20" s="25"/>
      <c r="G20" s="25"/>
      <c r="H20" s="25"/>
    </row>
    <row r="21" spans="1:12" s="17" customFormat="1">
      <c r="A21" s="24"/>
      <c r="B21" s="25"/>
      <c r="C21" s="25"/>
      <c r="D21" s="25"/>
      <c r="E21" s="25"/>
      <c r="F21" s="25"/>
      <c r="G21" s="25"/>
      <c r="H21" s="25"/>
    </row>
    <row r="22" spans="1:12" s="17" customFormat="1">
      <c r="A22" s="24"/>
      <c r="B22" s="25"/>
      <c r="C22" s="25"/>
      <c r="D22" s="25"/>
      <c r="E22" s="25"/>
      <c r="F22" s="25"/>
      <c r="G22" s="25"/>
      <c r="H22" s="25"/>
    </row>
    <row r="23" spans="1:12" s="17" customFormat="1">
      <c r="A23" s="24"/>
      <c r="B23" s="25"/>
      <c r="C23" s="25"/>
      <c r="D23" s="25"/>
      <c r="E23" s="25"/>
      <c r="F23" s="25"/>
      <c r="G23" s="25"/>
      <c r="H23" s="25"/>
    </row>
    <row r="24" spans="1:12" s="17" customFormat="1">
      <c r="A24" s="25"/>
      <c r="B24" s="25"/>
      <c r="C24" s="25"/>
      <c r="D24" s="25"/>
      <c r="E24" s="25"/>
      <c r="F24" s="25"/>
      <c r="G24" s="25"/>
      <c r="H24" s="25"/>
    </row>
    <row r="25" spans="1:12" s="17" customFormat="1">
      <c r="A25" s="25"/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6"/>
    </row>
    <row r="26" spans="1:12" s="17" customFormat="1">
      <c r="A26" s="25"/>
      <c r="B26" s="25"/>
      <c r="C26" s="25"/>
      <c r="D26" s="25"/>
      <c r="E26" s="25"/>
      <c r="F26" s="25"/>
      <c r="G26" s="25"/>
      <c r="H26" s="25"/>
    </row>
    <row r="27" spans="1:12" s="17" customFormat="1">
      <c r="A27" s="25"/>
      <c r="B27" s="25"/>
      <c r="C27" s="25"/>
      <c r="D27" s="25"/>
      <c r="E27" s="25"/>
      <c r="F27" s="25"/>
      <c r="G27" s="25"/>
      <c r="H27" s="25"/>
    </row>
    <row r="28" spans="1:12" s="17" customFormat="1">
      <c r="A28" s="25"/>
      <c r="B28" s="25"/>
      <c r="C28" s="25"/>
      <c r="D28" s="25"/>
      <c r="E28" s="25"/>
      <c r="F28" s="25"/>
      <c r="G28" s="25"/>
      <c r="H28" s="25"/>
    </row>
    <row r="29" spans="1:12" s="17" customFormat="1">
      <c r="A29" s="25"/>
      <c r="B29" s="25"/>
      <c r="C29" s="25"/>
      <c r="D29" s="25"/>
      <c r="E29" s="25"/>
      <c r="F29" s="25"/>
      <c r="G29" s="25"/>
      <c r="H29" s="25"/>
    </row>
    <row r="30" spans="1:12" s="17" customFormat="1">
      <c r="A30" s="25"/>
      <c r="B30" s="25"/>
      <c r="C30" s="25"/>
      <c r="D30" s="25"/>
      <c r="E30" s="25"/>
      <c r="F30" s="25"/>
      <c r="G30" s="25"/>
      <c r="H30" s="25"/>
    </row>
    <row r="31" spans="1:12" s="17" customFormat="1">
      <c r="A31" s="25"/>
      <c r="B31" s="25"/>
      <c r="C31" s="25"/>
      <c r="D31" s="25"/>
      <c r="E31" s="25"/>
      <c r="F31" s="25"/>
      <c r="G31" s="25"/>
      <c r="H31" s="25"/>
    </row>
    <row r="32" spans="1:12" s="17" customFormat="1">
      <c r="A32" s="25"/>
      <c r="B32" s="25"/>
      <c r="C32" s="25"/>
      <c r="D32" s="25"/>
      <c r="E32" s="25"/>
      <c r="F32" s="25"/>
      <c r="G32" s="25"/>
      <c r="H32" s="25"/>
    </row>
    <row r="33" spans="1:8" s="17" customFormat="1">
      <c r="A33" s="25"/>
      <c r="B33" s="25"/>
      <c r="C33" s="25"/>
      <c r="D33" s="25"/>
      <c r="E33" s="25"/>
      <c r="F33" s="25"/>
      <c r="G33" s="25"/>
      <c r="H33" s="25"/>
    </row>
    <row r="34" spans="1:8" s="17" customFormat="1">
      <c r="A34" s="25"/>
      <c r="B34" s="25"/>
      <c r="C34" s="25"/>
      <c r="D34" s="25"/>
      <c r="E34" s="25"/>
      <c r="F34" s="25"/>
      <c r="G34" s="25"/>
      <c r="H34" s="25"/>
    </row>
    <row r="35" spans="1:8" s="17" customFormat="1">
      <c r="A35" s="25"/>
      <c r="B35" s="25"/>
      <c r="C35" s="25"/>
      <c r="D35" s="25"/>
      <c r="E35" s="25"/>
      <c r="F35" s="25"/>
      <c r="G35" s="25"/>
      <c r="H35" s="25"/>
    </row>
    <row r="36" spans="1:8" s="17" customFormat="1">
      <c r="A36" s="25"/>
      <c r="B36" s="25"/>
      <c r="C36" s="25"/>
      <c r="D36" s="25"/>
      <c r="E36" s="25"/>
      <c r="F36" s="25"/>
      <c r="G36" s="25"/>
      <c r="H36" s="25"/>
    </row>
    <row r="37" spans="1:8" s="17" customFormat="1">
      <c r="A37" s="25"/>
      <c r="B37" s="25"/>
      <c r="C37" s="25"/>
      <c r="D37" s="25"/>
      <c r="E37" s="25"/>
      <c r="F37" s="25"/>
      <c r="G37" s="25"/>
      <c r="H37" s="25"/>
    </row>
    <row r="38" spans="1:8" s="17" customFormat="1">
      <c r="A38" s="25"/>
      <c r="B38" s="25"/>
      <c r="C38" s="25"/>
      <c r="D38" s="25"/>
      <c r="E38" s="25"/>
      <c r="F38" s="25"/>
      <c r="G38" s="25"/>
      <c r="H38" s="25"/>
    </row>
    <row r="39" spans="1:8" s="17" customFormat="1">
      <c r="A39" s="25"/>
      <c r="B39" s="25"/>
      <c r="C39" s="25"/>
      <c r="D39" s="25"/>
      <c r="E39" s="25"/>
      <c r="F39" s="25"/>
      <c r="G39" s="25"/>
      <c r="H39" s="25"/>
    </row>
    <row r="40" spans="1:8" s="17" customFormat="1">
      <c r="A40" s="25"/>
      <c r="B40" s="25"/>
      <c r="C40" s="25"/>
      <c r="D40" s="25"/>
      <c r="E40" s="25"/>
      <c r="F40" s="25"/>
      <c r="G40" s="25"/>
      <c r="H40" s="25"/>
    </row>
    <row r="41" spans="1:8" s="17" customFormat="1">
      <c r="A41" s="25"/>
      <c r="B41" s="25"/>
      <c r="C41" s="25"/>
      <c r="D41" s="25"/>
      <c r="E41" s="25"/>
      <c r="F41" s="25"/>
      <c r="G41" s="25"/>
      <c r="H41" s="25"/>
    </row>
    <row r="42" spans="1:8" s="17" customFormat="1">
      <c r="A42" s="25"/>
      <c r="B42" s="25"/>
      <c r="C42" s="25"/>
      <c r="D42" s="25"/>
      <c r="E42" s="25"/>
      <c r="F42" s="25"/>
      <c r="G42" s="25"/>
      <c r="H42" s="25"/>
    </row>
    <row r="43" spans="1:8" s="17" customFormat="1">
      <c r="A43" s="25"/>
      <c r="B43" s="25"/>
      <c r="C43" s="25"/>
      <c r="D43" s="25"/>
      <c r="E43" s="25"/>
      <c r="F43" s="25"/>
      <c r="G43" s="25"/>
      <c r="H43" s="25"/>
    </row>
    <row r="44" spans="1:8" s="17" customFormat="1">
      <c r="A44" s="25"/>
      <c r="B44" s="25"/>
      <c r="C44" s="25"/>
      <c r="D44" s="25"/>
      <c r="E44" s="25"/>
      <c r="F44" s="25"/>
      <c r="G44" s="25"/>
      <c r="H44" s="25"/>
    </row>
    <row r="45" spans="1:8" s="17" customFormat="1">
      <c r="A45" s="25"/>
      <c r="B45" s="25"/>
      <c r="C45" s="25"/>
      <c r="D45" s="25"/>
      <c r="E45" s="25"/>
      <c r="F45" s="25"/>
      <c r="G45" s="25"/>
      <c r="H45" s="25"/>
    </row>
    <row r="46" spans="1:8" s="17" customFormat="1">
      <c r="A46" s="25"/>
      <c r="B46" s="25"/>
      <c r="C46" s="25"/>
      <c r="D46" s="25"/>
      <c r="E46" s="25"/>
      <c r="F46" s="25"/>
      <c r="G46" s="25"/>
      <c r="H46" s="25"/>
    </row>
    <row r="47" spans="1:8" s="17" customFormat="1">
      <c r="A47" s="25"/>
      <c r="B47" s="25"/>
      <c r="C47" s="25"/>
      <c r="D47" s="25"/>
      <c r="E47" s="25"/>
      <c r="F47" s="25"/>
      <c r="G47" s="25"/>
      <c r="H47" s="25"/>
    </row>
    <row r="48" spans="1:8" s="17" customFormat="1">
      <c r="A48" s="25"/>
      <c r="B48" s="25"/>
      <c r="C48" s="25"/>
      <c r="D48" s="25"/>
      <c r="E48" s="25"/>
      <c r="F48" s="25"/>
      <c r="G48" s="25"/>
      <c r="H48" s="25"/>
    </row>
    <row r="49" spans="1:8" s="17" customFormat="1">
      <c r="A49" s="25"/>
      <c r="B49" s="25"/>
      <c r="C49" s="25"/>
      <c r="D49" s="25"/>
      <c r="E49" s="25"/>
      <c r="F49" s="25"/>
      <c r="G49" s="25"/>
      <c r="H49" s="25"/>
    </row>
    <row r="50" spans="1:8" s="17" customFormat="1">
      <c r="A50" s="25"/>
      <c r="B50" s="25"/>
      <c r="C50" s="25"/>
      <c r="D50" s="25"/>
      <c r="E50" s="25"/>
      <c r="F50" s="25"/>
      <c r="G50" s="25"/>
      <c r="H50" s="25"/>
    </row>
    <row r="51" spans="1:8" s="17" customFormat="1">
      <c r="A51" s="25"/>
      <c r="B51" s="25"/>
      <c r="C51" s="25"/>
      <c r="D51" s="25"/>
      <c r="E51" s="25"/>
      <c r="F51" s="25"/>
      <c r="G51" s="25"/>
      <c r="H51" s="25"/>
    </row>
    <row r="52" spans="1:8" s="17" customFormat="1">
      <c r="A52" s="25"/>
      <c r="B52" s="25"/>
      <c r="C52" s="25"/>
      <c r="D52" s="25"/>
      <c r="E52" s="25"/>
      <c r="F52" s="25"/>
      <c r="G52" s="25"/>
      <c r="H52" s="25"/>
    </row>
    <row r="53" spans="1:8" s="17" customFormat="1">
      <c r="A53" s="25"/>
      <c r="B53" s="25"/>
      <c r="C53" s="25"/>
      <c r="D53" s="25"/>
      <c r="E53" s="25"/>
      <c r="F53" s="25"/>
      <c r="G53" s="25"/>
      <c r="H53" s="25"/>
    </row>
    <row r="54" spans="1:8" s="17" customFormat="1">
      <c r="A54" s="25"/>
      <c r="B54" s="25"/>
      <c r="C54" s="25"/>
      <c r="D54" s="25"/>
      <c r="E54" s="25"/>
      <c r="F54" s="25"/>
      <c r="G54" s="25"/>
      <c r="H54" s="25"/>
    </row>
    <row r="55" spans="1:8" s="17" customFormat="1">
      <c r="A55" s="25"/>
      <c r="B55" s="25"/>
      <c r="C55" s="25"/>
      <c r="D55" s="25"/>
      <c r="E55" s="25"/>
      <c r="F55" s="25"/>
      <c r="G55" s="25"/>
      <c r="H55" s="25"/>
    </row>
    <row r="56" spans="1:8" s="17" customFormat="1">
      <c r="A56" s="25"/>
      <c r="B56" s="25"/>
      <c r="C56" s="25"/>
      <c r="D56" s="25"/>
      <c r="E56" s="25"/>
      <c r="F56" s="25"/>
      <c r="G56" s="25"/>
      <c r="H56" s="25"/>
    </row>
    <row r="57" spans="1:8" s="17" customFormat="1">
      <c r="A57" s="25"/>
      <c r="B57" s="25"/>
      <c r="C57" s="25"/>
      <c r="D57" s="25"/>
      <c r="E57" s="25"/>
      <c r="F57" s="25"/>
      <c r="G57" s="25"/>
      <c r="H57" s="25"/>
    </row>
    <row r="58" spans="1:8" s="17" customFormat="1">
      <c r="A58" s="25"/>
      <c r="B58" s="25"/>
      <c r="C58" s="25"/>
      <c r="D58" s="25"/>
      <c r="E58" s="25"/>
      <c r="F58" s="25"/>
      <c r="G58" s="25"/>
      <c r="H58" s="25"/>
    </row>
    <row r="59" spans="1:8" s="17" customFormat="1">
      <c r="A59" s="25"/>
      <c r="B59" s="25"/>
      <c r="C59" s="25"/>
      <c r="D59" s="25"/>
      <c r="E59" s="25"/>
      <c r="F59" s="25"/>
      <c r="G59" s="25"/>
      <c r="H59" s="25"/>
    </row>
    <row r="60" spans="1:8" s="17" customFormat="1">
      <c r="A60" s="25"/>
      <c r="B60" s="25"/>
      <c r="C60" s="25"/>
      <c r="D60" s="25"/>
      <c r="E60" s="25"/>
      <c r="F60" s="25"/>
      <c r="G60" s="25"/>
      <c r="H60" s="25"/>
    </row>
    <row r="61" spans="1:8" s="17" customFormat="1">
      <c r="A61" s="25"/>
      <c r="B61" s="25"/>
      <c r="C61" s="25"/>
      <c r="D61" s="25"/>
      <c r="E61" s="25"/>
      <c r="F61" s="25"/>
      <c r="G61" s="25"/>
      <c r="H61" s="25"/>
    </row>
    <row r="62" spans="1:8" s="17" customFormat="1">
      <c r="A62" s="25"/>
      <c r="B62" s="25"/>
      <c r="C62" s="25"/>
      <c r="D62" s="25"/>
      <c r="E62" s="25"/>
      <c r="F62" s="25"/>
      <c r="G62" s="25"/>
      <c r="H62" s="25"/>
    </row>
    <row r="63" spans="1:8" s="17" customFormat="1">
      <c r="A63" s="25"/>
      <c r="B63" s="25"/>
      <c r="C63" s="25"/>
      <c r="D63" s="25"/>
      <c r="E63" s="25"/>
      <c r="F63" s="25"/>
      <c r="G63" s="25"/>
      <c r="H63" s="25"/>
    </row>
    <row r="64" spans="1:8" s="17" customFormat="1">
      <c r="A64" s="25"/>
      <c r="B64" s="25"/>
      <c r="C64" s="25"/>
      <c r="D64" s="25"/>
      <c r="E64" s="25"/>
      <c r="F64" s="25"/>
      <c r="G64" s="25"/>
      <c r="H64" s="25"/>
    </row>
    <row r="65" spans="1:8" s="17" customFormat="1">
      <c r="A65" s="25"/>
      <c r="B65" s="25"/>
      <c r="C65" s="25"/>
      <c r="D65" s="25"/>
      <c r="E65" s="25"/>
      <c r="F65" s="25"/>
      <c r="G65" s="25"/>
      <c r="H65" s="25"/>
    </row>
    <row r="66" spans="1:8" s="17" customFormat="1">
      <c r="A66" s="25"/>
      <c r="B66" s="25"/>
      <c r="C66" s="25"/>
      <c r="D66" s="25"/>
      <c r="E66" s="25"/>
      <c r="F66" s="25"/>
      <c r="G66" s="25"/>
      <c r="H66" s="25"/>
    </row>
    <row r="67" spans="1:8" s="17" customFormat="1">
      <c r="A67" s="25"/>
      <c r="B67" s="25"/>
      <c r="C67" s="25"/>
      <c r="D67" s="25"/>
      <c r="E67" s="25"/>
      <c r="F67" s="25"/>
      <c r="G67" s="25"/>
      <c r="H67" s="25"/>
    </row>
    <row r="68" spans="1:8" s="17" customFormat="1">
      <c r="A68" s="25"/>
      <c r="B68" s="25"/>
      <c r="C68" s="25"/>
      <c r="D68" s="25"/>
      <c r="E68" s="25"/>
      <c r="F68" s="25"/>
      <c r="G68" s="25"/>
      <c r="H68" s="25"/>
    </row>
    <row r="69" spans="1:8" s="17" customFormat="1">
      <c r="A69" s="25"/>
      <c r="B69" s="25"/>
      <c r="C69" s="25"/>
      <c r="D69" s="25"/>
      <c r="E69" s="25"/>
      <c r="F69" s="25"/>
      <c r="G69" s="25"/>
      <c r="H69" s="25"/>
    </row>
    <row r="70" spans="1:8" s="17" customFormat="1">
      <c r="A70" s="25"/>
      <c r="B70" s="25"/>
      <c r="C70" s="25"/>
      <c r="D70" s="25"/>
      <c r="E70" s="25"/>
      <c r="F70" s="25"/>
      <c r="G70" s="25"/>
      <c r="H70" s="25"/>
    </row>
    <row r="71" spans="1:8" s="17" customFormat="1">
      <c r="A71" s="25"/>
      <c r="B71" s="25"/>
      <c r="C71" s="25"/>
      <c r="D71" s="25"/>
      <c r="E71" s="25"/>
      <c r="F71" s="25"/>
      <c r="G71" s="25"/>
      <c r="H71" s="25"/>
    </row>
    <row r="72" spans="1:8" s="17" customFormat="1">
      <c r="A72" s="25"/>
      <c r="B72" s="25"/>
      <c r="C72" s="25"/>
      <c r="D72" s="25"/>
      <c r="E72" s="25"/>
      <c r="F72" s="25"/>
      <c r="G72" s="25"/>
      <c r="H72" s="25"/>
    </row>
    <row r="73" spans="1:8" s="17" customFormat="1">
      <c r="A73" s="25"/>
      <c r="B73" s="25"/>
      <c r="C73" s="25"/>
      <c r="D73" s="25"/>
      <c r="E73" s="25"/>
      <c r="F73" s="25"/>
      <c r="G73" s="25"/>
      <c r="H73" s="25"/>
    </row>
    <row r="74" spans="1:8" s="17" customFormat="1">
      <c r="A74" s="25"/>
      <c r="B74" s="25"/>
      <c r="C74" s="25"/>
      <c r="D74" s="25"/>
      <c r="E74" s="25"/>
      <c r="F74" s="25"/>
      <c r="G74" s="25"/>
      <c r="H74" s="25"/>
    </row>
    <row r="75" spans="1:8" s="17" customFormat="1">
      <c r="A75" s="25"/>
      <c r="B75" s="25"/>
      <c r="C75" s="25"/>
      <c r="D75" s="25"/>
      <c r="E75" s="25"/>
      <c r="F75" s="25"/>
      <c r="G75" s="25"/>
      <c r="H75" s="25"/>
    </row>
    <row r="76" spans="1:8" s="17" customFormat="1">
      <c r="A76" s="25"/>
      <c r="B76" s="25"/>
      <c r="C76" s="25"/>
      <c r="D76" s="25"/>
      <c r="E76" s="25"/>
      <c r="F76" s="25"/>
      <c r="G76" s="25"/>
      <c r="H76" s="25"/>
    </row>
    <row r="77" spans="1:8" s="17" customFormat="1">
      <c r="A77" s="25"/>
      <c r="B77" s="25"/>
      <c r="C77" s="25"/>
      <c r="D77" s="25"/>
      <c r="E77" s="25"/>
      <c r="F77" s="25"/>
      <c r="G77" s="25"/>
      <c r="H77" s="25"/>
    </row>
    <row r="78" spans="1:8" s="17" customFormat="1">
      <c r="A78" s="25"/>
      <c r="B78" s="25"/>
      <c r="C78" s="25"/>
      <c r="D78" s="25"/>
      <c r="E78" s="25"/>
      <c r="F78" s="25"/>
      <c r="G78" s="25"/>
      <c r="H78" s="25"/>
    </row>
    <row r="79" spans="1:8" s="17" customFormat="1">
      <c r="A79" s="25"/>
      <c r="B79" s="25"/>
      <c r="C79" s="25"/>
      <c r="D79" s="25"/>
      <c r="E79" s="25"/>
      <c r="F79" s="25"/>
      <c r="G79" s="25"/>
      <c r="H79" s="25"/>
    </row>
    <row r="80" spans="1:8" s="17" customFormat="1">
      <c r="A80" s="25"/>
      <c r="B80" s="25"/>
      <c r="C80" s="25"/>
      <c r="D80" s="25"/>
      <c r="E80" s="25"/>
      <c r="F80" s="25"/>
      <c r="G80" s="25"/>
      <c r="H80" s="25"/>
    </row>
    <row r="81" spans="1:8" s="17" customFormat="1">
      <c r="A81" s="25"/>
      <c r="B81" s="25"/>
      <c r="C81" s="25"/>
      <c r="D81" s="25"/>
      <c r="E81" s="25"/>
      <c r="F81" s="25"/>
      <c r="G81" s="25"/>
      <c r="H81" s="25"/>
    </row>
    <row r="82" spans="1:8" s="17" customFormat="1">
      <c r="A82" s="25"/>
      <c r="B82" s="25"/>
      <c r="C82" s="25"/>
      <c r="D82" s="25"/>
      <c r="E82" s="25"/>
      <c r="F82" s="25"/>
      <c r="G82" s="25"/>
      <c r="H82" s="25"/>
    </row>
    <row r="83" spans="1:8" s="17" customFormat="1">
      <c r="A83" s="25"/>
      <c r="B83" s="25"/>
      <c r="C83" s="25"/>
      <c r="D83" s="25"/>
      <c r="E83" s="25"/>
      <c r="F83" s="25"/>
      <c r="G83" s="25"/>
      <c r="H83" s="25"/>
    </row>
    <row r="84" spans="1:8" s="17" customFormat="1">
      <c r="A84" s="25"/>
      <c r="B84" s="25"/>
      <c r="C84" s="25"/>
      <c r="D84" s="25"/>
      <c r="E84" s="25"/>
      <c r="F84" s="25"/>
      <c r="G84" s="25"/>
      <c r="H84" s="25"/>
    </row>
    <row r="85" spans="1:8" s="17" customFormat="1">
      <c r="A85" s="25"/>
      <c r="B85" s="25"/>
      <c r="C85" s="25"/>
      <c r="D85" s="25"/>
      <c r="E85" s="25"/>
      <c r="F85" s="25"/>
      <c r="G85" s="25"/>
      <c r="H85" s="25"/>
    </row>
    <row r="86" spans="1:8" s="17" customFormat="1">
      <c r="A86" s="25"/>
      <c r="B86" s="25"/>
      <c r="C86" s="25"/>
      <c r="D86" s="25"/>
      <c r="E86" s="25"/>
      <c r="F86" s="25"/>
      <c r="G86" s="25"/>
      <c r="H86" s="25"/>
    </row>
    <row r="87" spans="1:8" s="17" customFormat="1">
      <c r="A87" s="25"/>
      <c r="B87" s="25"/>
      <c r="C87" s="25"/>
      <c r="D87" s="25"/>
      <c r="E87" s="25"/>
      <c r="F87" s="25"/>
      <c r="G87" s="25"/>
      <c r="H87" s="25"/>
    </row>
    <row r="88" spans="1:8" s="17" customFormat="1">
      <c r="A88" s="25"/>
      <c r="B88" s="25"/>
      <c r="C88" s="25"/>
      <c r="D88" s="25"/>
      <c r="E88" s="25"/>
      <c r="F88" s="25"/>
      <c r="G88" s="25"/>
      <c r="H88" s="25"/>
    </row>
    <row r="89" spans="1:8" s="17" customFormat="1">
      <c r="A89" s="25"/>
      <c r="B89" s="25"/>
      <c r="C89" s="25"/>
      <c r="D89" s="25"/>
      <c r="E89" s="25"/>
      <c r="F89" s="25"/>
      <c r="G89" s="25"/>
      <c r="H89" s="25"/>
    </row>
    <row r="90" spans="1:8" s="17" customFormat="1">
      <c r="A90" s="25"/>
      <c r="B90" s="25"/>
      <c r="C90" s="25"/>
      <c r="D90" s="25"/>
      <c r="E90" s="25"/>
      <c r="F90" s="25"/>
      <c r="G90" s="25"/>
      <c r="H90" s="25"/>
    </row>
    <row r="91" spans="1:8" s="17" customFormat="1">
      <c r="A91" s="25"/>
      <c r="B91" s="25"/>
      <c r="C91" s="25"/>
      <c r="D91" s="25"/>
      <c r="E91" s="25"/>
      <c r="F91" s="25"/>
      <c r="G91" s="25"/>
      <c r="H91" s="25"/>
    </row>
    <row r="92" spans="1:8" s="17" customFormat="1">
      <c r="A92" s="25"/>
      <c r="B92" s="25"/>
      <c r="C92" s="25"/>
      <c r="D92" s="25"/>
      <c r="E92" s="25"/>
      <c r="F92" s="25"/>
      <c r="G92" s="25"/>
      <c r="H92" s="25"/>
    </row>
    <row r="93" spans="1:8" s="17" customFormat="1">
      <c r="A93" s="25"/>
      <c r="B93" s="25"/>
      <c r="C93" s="25"/>
      <c r="D93" s="25"/>
      <c r="E93" s="25"/>
      <c r="F93" s="25"/>
      <c r="G93" s="25"/>
      <c r="H93" s="25"/>
    </row>
    <row r="94" spans="1:8" s="17" customFormat="1">
      <c r="A94" s="25"/>
      <c r="B94" s="25"/>
      <c r="C94" s="25"/>
      <c r="D94" s="25"/>
      <c r="E94" s="25"/>
      <c r="F94" s="25"/>
      <c r="G94" s="25"/>
      <c r="H94" s="25"/>
    </row>
    <row r="95" spans="1:8" s="17" customFormat="1">
      <c r="A95" s="25"/>
      <c r="B95" s="25"/>
      <c r="C95" s="25"/>
      <c r="D95" s="25"/>
      <c r="E95" s="25"/>
      <c r="F95" s="25"/>
      <c r="G95" s="25"/>
      <c r="H95" s="25"/>
    </row>
    <row r="96" spans="1:8" s="17" customFormat="1">
      <c r="A96" s="25"/>
      <c r="B96" s="25"/>
      <c r="C96" s="25"/>
      <c r="D96" s="25"/>
      <c r="E96" s="25"/>
      <c r="F96" s="25"/>
      <c r="G96" s="25"/>
      <c r="H96" s="25"/>
    </row>
    <row r="97" spans="1:8" s="17" customFormat="1">
      <c r="A97" s="25"/>
      <c r="B97" s="25"/>
      <c r="C97" s="25"/>
      <c r="D97" s="25"/>
      <c r="E97" s="25"/>
      <c r="F97" s="25"/>
      <c r="G97" s="25"/>
      <c r="H97" s="25"/>
    </row>
    <row r="98" spans="1:8" s="17" customFormat="1">
      <c r="A98" s="25"/>
      <c r="B98" s="25"/>
      <c r="C98" s="25"/>
      <c r="D98" s="25"/>
      <c r="E98" s="25"/>
      <c r="F98" s="25"/>
      <c r="G98" s="25"/>
      <c r="H98" s="25"/>
    </row>
    <row r="99" spans="1:8" s="17" customFormat="1">
      <c r="A99" s="25"/>
      <c r="B99" s="25"/>
      <c r="C99" s="25"/>
      <c r="D99" s="25"/>
      <c r="E99" s="25"/>
      <c r="F99" s="25"/>
      <c r="G99" s="25"/>
      <c r="H99" s="25"/>
    </row>
    <row r="100" spans="1:8" s="17" customFormat="1">
      <c r="A100" s="25"/>
      <c r="B100" s="25"/>
      <c r="C100" s="25"/>
      <c r="D100" s="25"/>
      <c r="E100" s="25"/>
      <c r="F100" s="25"/>
      <c r="G100" s="25"/>
      <c r="H100" s="25"/>
    </row>
    <row r="101" spans="1:8" s="17" customFormat="1">
      <c r="A101" s="25"/>
      <c r="B101" s="25"/>
      <c r="C101" s="25"/>
      <c r="D101" s="25"/>
      <c r="E101" s="25"/>
      <c r="F101" s="25"/>
      <c r="G101" s="25"/>
      <c r="H101" s="25"/>
    </row>
    <row r="102" spans="1:8" s="17" customFormat="1">
      <c r="A102" s="25"/>
      <c r="B102" s="25"/>
      <c r="C102" s="25"/>
      <c r="D102" s="25"/>
      <c r="E102" s="25"/>
      <c r="F102" s="25"/>
      <c r="G102" s="25"/>
      <c r="H102" s="25"/>
    </row>
    <row r="103" spans="1:8" s="17" customFormat="1">
      <c r="A103" s="25"/>
      <c r="B103" s="25"/>
      <c r="C103" s="25"/>
      <c r="D103" s="25"/>
      <c r="E103" s="25"/>
      <c r="F103" s="25"/>
      <c r="G103" s="25"/>
      <c r="H103" s="25"/>
    </row>
    <row r="104" spans="1:8" s="17" customFormat="1">
      <c r="A104" s="25"/>
      <c r="B104" s="25"/>
      <c r="C104" s="25"/>
      <c r="D104" s="25"/>
      <c r="E104" s="25"/>
      <c r="F104" s="25"/>
      <c r="G104" s="25"/>
      <c r="H104" s="25"/>
    </row>
    <row r="105" spans="1:8" s="17" customFormat="1">
      <c r="A105" s="25"/>
      <c r="B105" s="25"/>
      <c r="C105" s="25"/>
      <c r="D105" s="25"/>
      <c r="E105" s="25"/>
      <c r="F105" s="25"/>
      <c r="G105" s="25"/>
      <c r="H105" s="25"/>
    </row>
    <row r="106" spans="1:8" s="17" customFormat="1">
      <c r="A106" s="25"/>
      <c r="B106" s="25"/>
      <c r="C106" s="25"/>
      <c r="D106" s="25"/>
      <c r="E106" s="25"/>
      <c r="F106" s="25"/>
      <c r="G106" s="25"/>
      <c r="H106" s="25"/>
    </row>
    <row r="107" spans="1:8" s="17" customFormat="1">
      <c r="A107" s="25"/>
      <c r="B107" s="25"/>
      <c r="C107" s="25"/>
      <c r="D107" s="25"/>
      <c r="E107" s="25"/>
      <c r="F107" s="25"/>
      <c r="G107" s="25"/>
      <c r="H107" s="25"/>
    </row>
    <row r="108" spans="1:8" s="17" customFormat="1">
      <c r="A108" s="25"/>
      <c r="B108" s="25"/>
      <c r="C108" s="25"/>
      <c r="D108" s="25"/>
      <c r="E108" s="25"/>
      <c r="F108" s="25"/>
      <c r="G108" s="25"/>
      <c r="H108" s="25"/>
    </row>
    <row r="109" spans="1:8" s="17" customFormat="1">
      <c r="A109" s="25"/>
      <c r="B109" s="25"/>
      <c r="C109" s="25"/>
      <c r="D109" s="25"/>
      <c r="E109" s="25"/>
      <c r="F109" s="25"/>
      <c r="G109" s="25"/>
      <c r="H109" s="25"/>
    </row>
    <row r="110" spans="1:8" s="17" customFormat="1">
      <c r="A110" s="25"/>
      <c r="B110" s="25"/>
      <c r="C110" s="25"/>
      <c r="D110" s="25"/>
      <c r="E110" s="25"/>
      <c r="F110" s="25"/>
      <c r="G110" s="25"/>
      <c r="H110" s="25"/>
    </row>
    <row r="111" spans="1:8" s="17" customFormat="1">
      <c r="A111" s="25"/>
      <c r="B111" s="25"/>
      <c r="C111" s="25"/>
      <c r="D111" s="25"/>
      <c r="E111" s="25"/>
      <c r="F111" s="25"/>
      <c r="G111" s="25"/>
      <c r="H111" s="25"/>
    </row>
    <row r="112" spans="1:8" s="17" customFormat="1">
      <c r="A112" s="25"/>
      <c r="B112" s="25"/>
      <c r="C112" s="25"/>
      <c r="D112" s="25"/>
      <c r="E112" s="25"/>
      <c r="F112" s="25"/>
      <c r="G112" s="25"/>
      <c r="H112" s="25"/>
    </row>
    <row r="113" spans="1:8" s="17" customFormat="1">
      <c r="A113" s="25"/>
      <c r="B113" s="25"/>
      <c r="C113" s="25"/>
      <c r="D113" s="25"/>
      <c r="E113" s="25"/>
      <c r="F113" s="25"/>
      <c r="G113" s="25"/>
      <c r="H113" s="25"/>
    </row>
    <row r="114" spans="1:8" s="17" customFormat="1">
      <c r="A114" s="25"/>
      <c r="B114" s="25"/>
      <c r="C114" s="25"/>
      <c r="D114" s="25"/>
      <c r="E114" s="25"/>
      <c r="F114" s="25"/>
      <c r="G114" s="25"/>
      <c r="H114" s="25"/>
    </row>
    <row r="115" spans="1:8" s="17" customFormat="1">
      <c r="A115" s="25"/>
      <c r="B115" s="25"/>
      <c r="C115" s="25"/>
      <c r="D115" s="25"/>
      <c r="E115" s="25"/>
      <c r="F115" s="25"/>
      <c r="G115" s="25"/>
      <c r="H115" s="25"/>
    </row>
    <row r="116" spans="1:8" s="17" customFormat="1">
      <c r="A116" s="25"/>
      <c r="B116" s="25"/>
      <c r="C116" s="25"/>
      <c r="D116" s="25"/>
      <c r="E116" s="25"/>
      <c r="F116" s="25"/>
      <c r="G116" s="25"/>
      <c r="H116" s="25"/>
    </row>
    <row r="117" spans="1:8" s="17" customFormat="1">
      <c r="A117" s="25"/>
      <c r="B117" s="25"/>
      <c r="C117" s="25"/>
      <c r="D117" s="25"/>
      <c r="E117" s="25"/>
      <c r="F117" s="25"/>
      <c r="G117" s="25"/>
      <c r="H117" s="25"/>
    </row>
    <row r="118" spans="1:8" s="17" customFormat="1">
      <c r="A118" s="25"/>
      <c r="B118" s="25"/>
      <c r="C118" s="25"/>
      <c r="D118" s="25"/>
      <c r="E118" s="25"/>
      <c r="F118" s="25"/>
      <c r="G118" s="25"/>
      <c r="H118" s="25"/>
    </row>
    <row r="119" spans="1:8" s="17" customFormat="1">
      <c r="A119" s="25"/>
      <c r="B119" s="25"/>
      <c r="C119" s="25"/>
      <c r="D119" s="25"/>
      <c r="E119" s="25"/>
      <c r="F119" s="25"/>
      <c r="G119" s="25"/>
      <c r="H119" s="25"/>
    </row>
    <row r="120" spans="1:8" s="17" customFormat="1">
      <c r="A120" s="25"/>
      <c r="B120" s="25"/>
      <c r="C120" s="25"/>
      <c r="D120" s="25"/>
      <c r="E120" s="25"/>
      <c r="F120" s="25"/>
      <c r="G120" s="25"/>
      <c r="H120" s="25"/>
    </row>
    <row r="121" spans="1:8" s="17" customFormat="1">
      <c r="A121" s="25"/>
      <c r="B121" s="25"/>
      <c r="C121" s="25"/>
      <c r="D121" s="25"/>
      <c r="E121" s="25"/>
      <c r="F121" s="25"/>
      <c r="G121" s="25"/>
      <c r="H121" s="25"/>
    </row>
    <row r="122" spans="1:8" s="17" customFormat="1">
      <c r="A122" s="25"/>
      <c r="B122" s="25"/>
      <c r="C122" s="25"/>
      <c r="D122" s="25"/>
      <c r="E122" s="25"/>
      <c r="F122" s="25"/>
      <c r="G122" s="25"/>
      <c r="H122" s="25"/>
    </row>
    <row r="123" spans="1:8" s="17" customFormat="1">
      <c r="A123" s="25"/>
      <c r="B123" s="25"/>
      <c r="C123" s="25"/>
      <c r="D123" s="25"/>
      <c r="E123" s="25"/>
      <c r="F123" s="25"/>
      <c r="G123" s="25"/>
      <c r="H123" s="25"/>
    </row>
    <row r="124" spans="1:8" s="17" customFormat="1">
      <c r="A124" s="25"/>
      <c r="B124" s="25"/>
      <c r="C124" s="25"/>
      <c r="D124" s="25"/>
      <c r="E124" s="25"/>
      <c r="F124" s="25"/>
      <c r="G124" s="25"/>
      <c r="H124" s="25"/>
    </row>
    <row r="125" spans="1:8" s="17" customFormat="1">
      <c r="A125" s="25"/>
      <c r="B125" s="25"/>
      <c r="C125" s="25"/>
      <c r="D125" s="25"/>
      <c r="E125" s="25"/>
      <c r="F125" s="25"/>
      <c r="G125" s="25"/>
      <c r="H125" s="25"/>
    </row>
    <row r="126" spans="1:8" s="17" customFormat="1">
      <c r="A126" s="25"/>
      <c r="B126" s="25"/>
      <c r="C126" s="25"/>
      <c r="D126" s="25"/>
      <c r="E126" s="25"/>
      <c r="F126" s="25"/>
      <c r="G126" s="25"/>
      <c r="H126" s="25"/>
    </row>
    <row r="127" spans="1:8" s="17" customFormat="1">
      <c r="A127" s="25"/>
      <c r="B127" s="25"/>
      <c r="C127" s="25"/>
      <c r="D127" s="25"/>
      <c r="E127" s="25"/>
      <c r="F127" s="25"/>
      <c r="G127" s="25"/>
      <c r="H127" s="25"/>
    </row>
    <row r="128" spans="1:8" s="17" customFormat="1">
      <c r="A128" s="25"/>
      <c r="B128" s="25"/>
      <c r="C128" s="25"/>
      <c r="D128" s="25"/>
      <c r="E128" s="25"/>
      <c r="F128" s="25"/>
      <c r="G128" s="25"/>
      <c r="H128" s="25"/>
    </row>
    <row r="129" spans="1:8" s="17" customFormat="1">
      <c r="A129" s="25"/>
      <c r="B129" s="25"/>
      <c r="C129" s="25"/>
      <c r="D129" s="25"/>
      <c r="E129" s="25"/>
      <c r="F129" s="25"/>
      <c r="G129" s="25"/>
      <c r="H129" s="25"/>
    </row>
    <row r="130" spans="1:8" s="17" customFormat="1">
      <c r="A130" s="25"/>
      <c r="B130" s="25"/>
      <c r="C130" s="25"/>
      <c r="D130" s="25"/>
      <c r="E130" s="25"/>
      <c r="F130" s="25"/>
      <c r="G130" s="25"/>
      <c r="H130" s="25"/>
    </row>
    <row r="131" spans="1:8" s="17" customFormat="1">
      <c r="A131" s="25"/>
      <c r="B131" s="25"/>
      <c r="C131" s="25"/>
      <c r="D131" s="25"/>
      <c r="E131" s="25"/>
      <c r="F131" s="25"/>
      <c r="G131" s="25"/>
      <c r="H131" s="25"/>
    </row>
    <row r="132" spans="1:8" s="17" customFormat="1">
      <c r="A132" s="25"/>
      <c r="B132" s="25"/>
      <c r="C132" s="25"/>
      <c r="D132" s="25"/>
      <c r="E132" s="25"/>
      <c r="F132" s="25"/>
      <c r="G132" s="25"/>
      <c r="H132" s="25"/>
    </row>
    <row r="133" spans="1:8" s="17" customFormat="1">
      <c r="A133" s="25"/>
      <c r="B133" s="25"/>
      <c r="C133" s="25"/>
      <c r="D133" s="25"/>
      <c r="E133" s="25"/>
      <c r="F133" s="25"/>
      <c r="G133" s="25"/>
      <c r="H133" s="25"/>
    </row>
    <row r="134" spans="1:8" s="17" customFormat="1">
      <c r="A134" s="25"/>
      <c r="B134" s="25"/>
      <c r="C134" s="25"/>
      <c r="D134" s="25"/>
      <c r="E134" s="25"/>
      <c r="F134" s="25"/>
      <c r="G134" s="25"/>
      <c r="H134" s="25"/>
    </row>
    <row r="135" spans="1:8" s="17" customFormat="1">
      <c r="A135" s="25"/>
      <c r="B135" s="25"/>
      <c r="C135" s="25"/>
      <c r="D135" s="25"/>
      <c r="E135" s="25"/>
      <c r="F135" s="25"/>
      <c r="G135" s="25"/>
      <c r="H135" s="25"/>
    </row>
    <row r="136" spans="1:8" s="17" customFormat="1">
      <c r="A136" s="25"/>
      <c r="B136" s="25"/>
      <c r="C136" s="25"/>
      <c r="D136" s="25"/>
      <c r="E136" s="25"/>
      <c r="F136" s="25"/>
      <c r="G136" s="25"/>
      <c r="H136" s="25"/>
    </row>
    <row r="137" spans="1:8" s="17" customFormat="1">
      <c r="A137" s="25"/>
      <c r="B137" s="25"/>
      <c r="C137" s="25"/>
      <c r="D137" s="25"/>
      <c r="E137" s="25"/>
      <c r="F137" s="25"/>
      <c r="G137" s="25"/>
      <c r="H137" s="25"/>
    </row>
    <row r="138" spans="1:8" s="17" customFormat="1">
      <c r="A138" s="25"/>
      <c r="B138" s="25"/>
      <c r="C138" s="25"/>
      <c r="D138" s="25"/>
      <c r="E138" s="25"/>
      <c r="F138" s="25"/>
      <c r="G138" s="25"/>
      <c r="H138" s="25"/>
    </row>
    <row r="139" spans="1:8" s="17" customFormat="1">
      <c r="A139" s="25"/>
      <c r="B139" s="25"/>
      <c r="C139" s="25"/>
      <c r="D139" s="25"/>
      <c r="E139" s="25"/>
      <c r="F139" s="25"/>
      <c r="G139" s="25"/>
      <c r="H139" s="25"/>
    </row>
    <row r="140" spans="1:8" s="17" customFormat="1">
      <c r="A140" s="25"/>
      <c r="B140" s="25"/>
      <c r="C140" s="25"/>
      <c r="D140" s="25"/>
      <c r="E140" s="25"/>
      <c r="F140" s="25"/>
      <c r="G140" s="25"/>
      <c r="H140" s="25"/>
    </row>
    <row r="141" spans="1:8" s="17" customFormat="1">
      <c r="A141" s="25"/>
      <c r="B141" s="25"/>
      <c r="C141" s="25"/>
      <c r="D141" s="25"/>
      <c r="E141" s="25"/>
      <c r="F141" s="25"/>
      <c r="G141" s="25"/>
      <c r="H141" s="25"/>
    </row>
    <row r="142" spans="1:8" s="17" customFormat="1">
      <c r="A142" s="25"/>
      <c r="B142" s="25"/>
      <c r="C142" s="25"/>
      <c r="D142" s="25"/>
      <c r="E142" s="25"/>
      <c r="F142" s="25"/>
      <c r="G142" s="25"/>
      <c r="H142" s="25"/>
    </row>
    <row r="143" spans="1:8" s="17" customFormat="1">
      <c r="A143" s="25"/>
      <c r="B143" s="25"/>
      <c r="C143" s="25"/>
      <c r="D143" s="25"/>
      <c r="E143" s="25"/>
      <c r="F143" s="25"/>
      <c r="G143" s="25"/>
      <c r="H143" s="25"/>
    </row>
    <row r="144" spans="1:8" s="17" customFormat="1">
      <c r="A144" s="25"/>
      <c r="B144" s="25"/>
      <c r="C144" s="25"/>
      <c r="D144" s="25"/>
      <c r="E144" s="25"/>
      <c r="F144" s="25"/>
      <c r="G144" s="25"/>
      <c r="H144" s="25"/>
    </row>
    <row r="145" spans="1:8" s="17" customFormat="1">
      <c r="A145" s="25"/>
      <c r="B145" s="25"/>
      <c r="C145" s="25"/>
      <c r="D145" s="25"/>
      <c r="E145" s="25"/>
      <c r="F145" s="25"/>
      <c r="G145" s="25"/>
      <c r="H145" s="25"/>
    </row>
    <row r="146" spans="1:8" s="17" customFormat="1">
      <c r="A146" s="25"/>
      <c r="B146" s="25"/>
      <c r="C146" s="25"/>
      <c r="D146" s="25"/>
      <c r="E146" s="25"/>
      <c r="F146" s="25"/>
      <c r="G146" s="25"/>
      <c r="H146" s="25"/>
    </row>
    <row r="147" spans="1:8" s="17" customFormat="1">
      <c r="A147" s="25"/>
      <c r="B147" s="25"/>
      <c r="C147" s="25"/>
      <c r="D147" s="25"/>
      <c r="E147" s="25"/>
      <c r="F147" s="25"/>
      <c r="G147" s="25"/>
      <c r="H147" s="25"/>
    </row>
    <row r="148" spans="1:8" s="17" customFormat="1">
      <c r="A148" s="25"/>
      <c r="B148" s="25"/>
      <c r="C148" s="25"/>
      <c r="D148" s="25"/>
      <c r="E148" s="25"/>
      <c r="F148" s="25"/>
      <c r="G148" s="25"/>
      <c r="H148" s="25"/>
    </row>
    <row r="149" spans="1:8" s="17" customFormat="1">
      <c r="A149" s="25"/>
      <c r="B149" s="25"/>
      <c r="C149" s="25"/>
      <c r="D149" s="25"/>
      <c r="E149" s="25"/>
      <c r="F149" s="25"/>
      <c r="G149" s="25"/>
      <c r="H149" s="25"/>
    </row>
    <row r="150" spans="1:8" s="17" customFormat="1">
      <c r="A150" s="25"/>
      <c r="B150" s="25"/>
      <c r="C150" s="25"/>
      <c r="D150" s="25"/>
      <c r="E150" s="25"/>
      <c r="F150" s="25"/>
      <c r="G150" s="25"/>
      <c r="H150" s="25"/>
    </row>
    <row r="151" spans="1:8" s="17" customFormat="1">
      <c r="A151" s="25"/>
      <c r="B151" s="25"/>
      <c r="C151" s="25"/>
      <c r="D151" s="25"/>
      <c r="E151" s="25"/>
      <c r="F151" s="25"/>
      <c r="G151" s="25"/>
      <c r="H151" s="25"/>
    </row>
    <row r="152" spans="1:8" s="17" customFormat="1">
      <c r="A152" s="25"/>
      <c r="B152" s="25"/>
      <c r="C152" s="25"/>
      <c r="D152" s="25"/>
      <c r="E152" s="25"/>
      <c r="F152" s="25"/>
      <c r="G152" s="25"/>
      <c r="H152" s="25"/>
    </row>
    <row r="153" spans="1:8" s="17" customFormat="1">
      <c r="A153" s="25"/>
      <c r="B153" s="25"/>
      <c r="C153" s="25"/>
      <c r="D153" s="25"/>
      <c r="E153" s="25"/>
      <c r="F153" s="25"/>
      <c r="G153" s="25"/>
      <c r="H153" s="25"/>
    </row>
    <row r="154" spans="1:8" s="17" customFormat="1">
      <c r="A154" s="25"/>
      <c r="B154" s="25"/>
      <c r="C154" s="25"/>
      <c r="D154" s="25"/>
      <c r="E154" s="25"/>
      <c r="F154" s="25"/>
      <c r="G154" s="25"/>
      <c r="H154" s="25"/>
    </row>
    <row r="155" spans="1:8" s="17" customFormat="1">
      <c r="A155" s="25"/>
      <c r="B155" s="25"/>
      <c r="C155" s="25"/>
      <c r="D155" s="25"/>
      <c r="E155" s="25"/>
      <c r="F155" s="25"/>
      <c r="G155" s="25"/>
      <c r="H155" s="25"/>
    </row>
    <row r="156" spans="1:8" s="17" customFormat="1">
      <c r="A156" s="25"/>
      <c r="B156" s="25"/>
      <c r="C156" s="25"/>
      <c r="D156" s="25"/>
      <c r="E156" s="25"/>
      <c r="F156" s="25"/>
      <c r="G156" s="25"/>
      <c r="H156" s="25"/>
    </row>
    <row r="157" spans="1:8" s="17" customFormat="1">
      <c r="A157" s="25"/>
      <c r="B157" s="25"/>
      <c r="C157" s="25"/>
      <c r="D157" s="25"/>
      <c r="E157" s="25"/>
      <c r="F157" s="25"/>
      <c r="G157" s="25"/>
      <c r="H157" s="25"/>
    </row>
    <row r="158" spans="1:8" s="17" customFormat="1">
      <c r="A158" s="25"/>
      <c r="B158" s="25"/>
      <c r="C158" s="25"/>
      <c r="D158" s="25"/>
      <c r="E158" s="25"/>
      <c r="F158" s="25"/>
      <c r="G158" s="25"/>
      <c r="H158" s="25"/>
    </row>
    <row r="159" spans="1:8" s="17" customFormat="1">
      <c r="A159" s="25"/>
      <c r="B159" s="25"/>
      <c r="C159" s="25"/>
      <c r="D159" s="25"/>
      <c r="E159" s="25"/>
      <c r="F159" s="25"/>
      <c r="G159" s="25"/>
      <c r="H159" s="25"/>
    </row>
    <row r="160" spans="1:8" s="17" customFormat="1">
      <c r="A160" s="25"/>
      <c r="B160" s="25"/>
      <c r="C160" s="25"/>
      <c r="D160" s="25"/>
      <c r="E160" s="25"/>
      <c r="F160" s="25"/>
      <c r="G160" s="25"/>
      <c r="H160" s="25"/>
    </row>
    <row r="161" spans="1:8" s="17" customFormat="1">
      <c r="A161" s="25"/>
      <c r="B161" s="25"/>
      <c r="C161" s="25"/>
      <c r="D161" s="25"/>
      <c r="E161" s="25"/>
      <c r="F161" s="25"/>
      <c r="G161" s="25"/>
      <c r="H161" s="25"/>
    </row>
    <row r="162" spans="1:8" s="17" customFormat="1">
      <c r="A162" s="25"/>
      <c r="B162" s="25"/>
      <c r="C162" s="25"/>
      <c r="D162" s="25"/>
      <c r="E162" s="25"/>
      <c r="F162" s="25"/>
      <c r="G162" s="25"/>
      <c r="H162" s="25"/>
    </row>
    <row r="163" spans="1:8" s="17" customFormat="1">
      <c r="A163" s="25"/>
      <c r="B163" s="25"/>
      <c r="C163" s="25"/>
      <c r="D163" s="25"/>
      <c r="E163" s="25"/>
      <c r="F163" s="25"/>
      <c r="G163" s="25"/>
      <c r="H163" s="25"/>
    </row>
    <row r="164" spans="1:8" s="17" customFormat="1">
      <c r="A164" s="25"/>
      <c r="B164" s="25"/>
      <c r="C164" s="25"/>
      <c r="D164" s="25"/>
      <c r="E164" s="25"/>
      <c r="F164" s="25"/>
      <c r="G164" s="25"/>
      <c r="H164" s="25"/>
    </row>
    <row r="165" spans="1:8" s="17" customFormat="1">
      <c r="A165" s="25"/>
      <c r="B165" s="25"/>
      <c r="C165" s="25"/>
      <c r="D165" s="25"/>
      <c r="E165" s="25"/>
      <c r="F165" s="25"/>
      <c r="G165" s="25"/>
      <c r="H165" s="25"/>
    </row>
    <row r="166" spans="1:8" s="17" customFormat="1">
      <c r="A166" s="25"/>
      <c r="B166" s="25"/>
      <c r="C166" s="25"/>
      <c r="D166" s="25"/>
      <c r="E166" s="25"/>
      <c r="F166" s="25"/>
      <c r="G166" s="25"/>
      <c r="H166" s="25"/>
    </row>
    <row r="167" spans="1:8" s="17" customFormat="1">
      <c r="A167" s="25"/>
      <c r="B167" s="25"/>
      <c r="C167" s="25"/>
      <c r="D167" s="25"/>
      <c r="E167" s="25"/>
      <c r="F167" s="25"/>
      <c r="G167" s="25"/>
      <c r="H167" s="25"/>
    </row>
    <row r="168" spans="1:8" s="17" customFormat="1">
      <c r="A168" s="25"/>
      <c r="B168" s="25"/>
      <c r="C168" s="25"/>
      <c r="D168" s="25"/>
      <c r="E168" s="25"/>
      <c r="F168" s="25"/>
      <c r="G168" s="25"/>
      <c r="H168" s="25"/>
    </row>
    <row r="169" spans="1:8" s="17" customFormat="1">
      <c r="A169" s="25"/>
      <c r="B169" s="25"/>
      <c r="C169" s="25"/>
      <c r="D169" s="25"/>
      <c r="E169" s="25"/>
      <c r="F169" s="25"/>
      <c r="G169" s="25"/>
      <c r="H169" s="25"/>
    </row>
    <row r="170" spans="1:8" s="17" customFormat="1">
      <c r="A170" s="25"/>
      <c r="B170" s="25"/>
      <c r="C170" s="25"/>
      <c r="D170" s="25"/>
      <c r="E170" s="25"/>
      <c r="F170" s="25"/>
      <c r="G170" s="25"/>
      <c r="H170" s="25"/>
    </row>
    <row r="171" spans="1:8" s="17" customFormat="1">
      <c r="A171" s="25"/>
      <c r="B171" s="25"/>
      <c r="C171" s="25"/>
      <c r="D171" s="25"/>
      <c r="E171" s="25"/>
      <c r="F171" s="25"/>
      <c r="G171" s="25"/>
      <c r="H171" s="25"/>
    </row>
    <row r="172" spans="1:8" s="17" customFormat="1">
      <c r="A172" s="25"/>
      <c r="B172" s="25"/>
      <c r="C172" s="25"/>
      <c r="D172" s="25"/>
      <c r="E172" s="25"/>
      <c r="F172" s="25"/>
      <c r="G172" s="25"/>
      <c r="H172" s="25"/>
    </row>
    <row r="173" spans="1:8" s="17" customFormat="1">
      <c r="A173" s="25"/>
      <c r="B173" s="25"/>
      <c r="C173" s="25"/>
      <c r="D173" s="25"/>
      <c r="E173" s="25"/>
      <c r="F173" s="25"/>
      <c r="G173" s="25"/>
      <c r="H173" s="25"/>
    </row>
    <row r="174" spans="1:8" s="17" customFormat="1">
      <c r="A174" s="25"/>
      <c r="B174" s="25"/>
      <c r="C174" s="25"/>
      <c r="D174" s="25"/>
      <c r="E174" s="25"/>
      <c r="F174" s="25"/>
      <c r="G174" s="25"/>
      <c r="H174" s="25"/>
    </row>
    <row r="175" spans="1:8" s="17" customFormat="1">
      <c r="A175" s="25"/>
      <c r="B175" s="25"/>
      <c r="C175" s="25"/>
      <c r="D175" s="25"/>
      <c r="E175" s="25"/>
      <c r="F175" s="25"/>
      <c r="G175" s="25"/>
      <c r="H175" s="25"/>
    </row>
    <row r="176" spans="1:8" s="17" customFormat="1">
      <c r="A176" s="25"/>
      <c r="B176" s="25"/>
      <c r="C176" s="25"/>
      <c r="D176" s="25"/>
      <c r="E176" s="25"/>
      <c r="F176" s="25"/>
      <c r="G176" s="25"/>
      <c r="H176" s="25"/>
    </row>
    <row r="177" spans="1:8" s="17" customFormat="1">
      <c r="A177" s="25"/>
      <c r="B177" s="25"/>
      <c r="C177" s="25"/>
      <c r="D177" s="25"/>
      <c r="E177" s="25"/>
      <c r="F177" s="25"/>
      <c r="G177" s="25"/>
      <c r="H177" s="25"/>
    </row>
    <row r="178" spans="1:8" s="17" customFormat="1">
      <c r="A178" s="25"/>
      <c r="B178" s="25"/>
      <c r="C178" s="25"/>
      <c r="D178" s="25"/>
      <c r="E178" s="25"/>
      <c r="F178" s="25"/>
      <c r="G178" s="25"/>
      <c r="H178" s="25"/>
    </row>
    <row r="179" spans="1:8" s="17" customFormat="1">
      <c r="A179" s="25"/>
      <c r="B179" s="25"/>
      <c r="C179" s="25"/>
      <c r="D179" s="25"/>
      <c r="E179" s="25"/>
      <c r="F179" s="25"/>
      <c r="G179" s="25"/>
      <c r="H179" s="25"/>
    </row>
    <row r="180" spans="1:8" s="17" customFormat="1">
      <c r="A180" s="25"/>
      <c r="B180" s="25"/>
      <c r="C180" s="25"/>
      <c r="D180" s="25"/>
      <c r="E180" s="25"/>
      <c r="F180" s="25"/>
      <c r="G180" s="25"/>
      <c r="H180" s="25"/>
    </row>
    <row r="181" spans="1:8" s="17" customFormat="1">
      <c r="A181" s="25"/>
      <c r="B181" s="25"/>
      <c r="C181" s="25"/>
      <c r="D181" s="25"/>
      <c r="E181" s="25"/>
      <c r="F181" s="25"/>
      <c r="G181" s="25"/>
      <c r="H181" s="25"/>
    </row>
    <row r="182" spans="1:8" s="17" customFormat="1">
      <c r="A182" s="25"/>
      <c r="B182" s="25"/>
      <c r="C182" s="25"/>
      <c r="D182" s="25"/>
      <c r="E182" s="25"/>
      <c r="F182" s="25"/>
      <c r="G182" s="25"/>
      <c r="H182" s="25"/>
    </row>
    <row r="183" spans="1:8" s="17" customFormat="1">
      <c r="A183" s="25"/>
      <c r="B183" s="25"/>
      <c r="C183" s="25"/>
      <c r="D183" s="25"/>
      <c r="E183" s="25"/>
      <c r="F183" s="25"/>
      <c r="G183" s="25"/>
      <c r="H183" s="25"/>
    </row>
    <row r="184" spans="1:8" s="17" customFormat="1">
      <c r="A184" s="25"/>
      <c r="B184" s="25"/>
      <c r="C184" s="25"/>
      <c r="D184" s="25"/>
      <c r="E184" s="25"/>
      <c r="F184" s="25"/>
      <c r="G184" s="25"/>
      <c r="H184" s="25"/>
    </row>
    <row r="185" spans="1:8" s="17" customFormat="1">
      <c r="A185" s="25"/>
      <c r="B185" s="25"/>
      <c r="C185" s="25"/>
      <c r="D185" s="25"/>
      <c r="E185" s="25"/>
      <c r="F185" s="25"/>
      <c r="G185" s="25"/>
      <c r="H185" s="25"/>
    </row>
    <row r="186" spans="1:8" s="17" customFormat="1">
      <c r="A186" s="25"/>
      <c r="B186" s="25"/>
      <c r="C186" s="25"/>
      <c r="D186" s="25"/>
      <c r="E186" s="25"/>
      <c r="F186" s="25"/>
      <c r="G186" s="25"/>
      <c r="H186" s="25"/>
    </row>
    <row r="187" spans="1:8" s="17" customFormat="1">
      <c r="A187" s="25"/>
      <c r="B187" s="25"/>
      <c r="C187" s="25"/>
      <c r="D187" s="25"/>
      <c r="E187" s="25"/>
      <c r="F187" s="25"/>
      <c r="G187" s="25"/>
      <c r="H187" s="25"/>
    </row>
    <row r="188" spans="1:8" s="17" customFormat="1">
      <c r="A188" s="25"/>
      <c r="B188" s="25"/>
      <c r="C188" s="25"/>
      <c r="D188" s="25"/>
      <c r="E188" s="25"/>
      <c r="F188" s="25"/>
      <c r="G188" s="25"/>
      <c r="H188" s="25"/>
    </row>
    <row r="189" spans="1:8" s="17" customFormat="1">
      <c r="A189" s="25"/>
      <c r="B189" s="25"/>
      <c r="C189" s="25"/>
      <c r="D189" s="25"/>
      <c r="E189" s="25"/>
      <c r="F189" s="25"/>
      <c r="G189" s="25"/>
      <c r="H189" s="25"/>
    </row>
    <row r="190" spans="1:8" s="17" customFormat="1">
      <c r="A190" s="25"/>
      <c r="B190" s="25"/>
      <c r="C190" s="25"/>
      <c r="D190" s="25"/>
      <c r="E190" s="25"/>
      <c r="F190" s="25"/>
      <c r="G190" s="25"/>
      <c r="H190" s="25"/>
    </row>
    <row r="191" spans="1:8" s="17" customFormat="1">
      <c r="A191" s="25"/>
      <c r="B191" s="25"/>
      <c r="C191" s="25"/>
      <c r="D191" s="25"/>
      <c r="E191" s="25"/>
      <c r="F191" s="25"/>
      <c r="G191" s="25"/>
      <c r="H191" s="25"/>
    </row>
    <row r="192" spans="1:8" s="17" customFormat="1">
      <c r="A192" s="25"/>
      <c r="B192" s="25"/>
      <c r="C192" s="25"/>
      <c r="D192" s="25"/>
      <c r="E192" s="25"/>
      <c r="F192" s="25"/>
      <c r="G192" s="25"/>
      <c r="H192" s="25"/>
    </row>
    <row r="193" spans="1:8" s="17" customFormat="1">
      <c r="A193" s="25"/>
      <c r="B193" s="25"/>
      <c r="C193" s="25"/>
      <c r="D193" s="25"/>
      <c r="E193" s="25"/>
      <c r="F193" s="25"/>
      <c r="G193" s="25"/>
      <c r="H193" s="25"/>
    </row>
    <row r="194" spans="1:8" s="17" customFormat="1">
      <c r="A194" s="25"/>
      <c r="B194" s="25"/>
      <c r="C194" s="25"/>
      <c r="D194" s="25"/>
      <c r="E194" s="25"/>
      <c r="F194" s="25"/>
      <c r="G194" s="25"/>
      <c r="H194" s="25"/>
    </row>
    <row r="195" spans="1:8" s="17" customFormat="1">
      <c r="A195" s="25"/>
      <c r="B195" s="25"/>
      <c r="C195" s="25"/>
      <c r="D195" s="25"/>
      <c r="E195" s="25"/>
      <c r="F195" s="25"/>
      <c r="G195" s="25"/>
      <c r="H195" s="25"/>
    </row>
    <row r="196" spans="1:8" s="17" customFormat="1">
      <c r="A196" s="25"/>
      <c r="B196" s="25"/>
      <c r="C196" s="25"/>
      <c r="D196" s="25"/>
      <c r="E196" s="25"/>
      <c r="F196" s="25"/>
      <c r="G196" s="25"/>
      <c r="H196" s="25"/>
    </row>
    <row r="197" spans="1:8" s="17" customFormat="1">
      <c r="A197" s="25"/>
      <c r="B197" s="25"/>
      <c r="C197" s="25"/>
      <c r="D197" s="25"/>
      <c r="E197" s="25"/>
      <c r="F197" s="25"/>
      <c r="G197" s="25"/>
      <c r="H197" s="25"/>
    </row>
    <row r="198" spans="1:8" s="17" customFormat="1">
      <c r="A198" s="25"/>
      <c r="B198" s="25"/>
      <c r="C198" s="25"/>
      <c r="D198" s="25"/>
      <c r="E198" s="25"/>
      <c r="F198" s="25"/>
      <c r="G198" s="25"/>
      <c r="H198" s="25"/>
    </row>
    <row r="199" spans="1:8" s="17" customFormat="1">
      <c r="A199" s="25"/>
      <c r="B199" s="25"/>
      <c r="C199" s="25"/>
      <c r="D199" s="25"/>
      <c r="E199" s="25"/>
      <c r="F199" s="25"/>
      <c r="G199" s="25"/>
      <c r="H199" s="25"/>
    </row>
    <row r="200" spans="1:8" s="17" customFormat="1">
      <c r="A200" s="25"/>
      <c r="B200" s="25"/>
      <c r="C200" s="25"/>
      <c r="D200" s="25"/>
      <c r="E200" s="25"/>
      <c r="F200" s="25"/>
      <c r="G200" s="25"/>
      <c r="H200" s="25"/>
    </row>
    <row r="201" spans="1:8" s="17" customFormat="1">
      <c r="A201" s="25"/>
      <c r="B201" s="25"/>
      <c r="C201" s="25"/>
      <c r="D201" s="25"/>
      <c r="E201" s="25"/>
      <c r="F201" s="25"/>
      <c r="G201" s="25"/>
      <c r="H201" s="25"/>
    </row>
    <row r="202" spans="1:8" s="17" customFormat="1">
      <c r="A202" s="25"/>
      <c r="B202" s="25"/>
      <c r="C202" s="25"/>
      <c r="D202" s="25"/>
      <c r="E202" s="25"/>
      <c r="F202" s="25"/>
      <c r="G202" s="25"/>
      <c r="H202" s="25"/>
    </row>
    <row r="203" spans="1:8" s="17" customFormat="1">
      <c r="A203" s="25"/>
      <c r="B203" s="25"/>
      <c r="C203" s="25"/>
      <c r="D203" s="25"/>
      <c r="E203" s="25"/>
      <c r="F203" s="25"/>
      <c r="G203" s="25"/>
      <c r="H203" s="25"/>
    </row>
    <row r="204" spans="1:8" s="17" customFormat="1">
      <c r="A204" s="25"/>
      <c r="B204" s="25"/>
      <c r="C204" s="25"/>
      <c r="D204" s="25"/>
      <c r="E204" s="25"/>
      <c r="F204" s="25"/>
      <c r="G204" s="25"/>
      <c r="H204" s="25"/>
    </row>
    <row r="205" spans="1:8" s="17" customFormat="1">
      <c r="A205" s="25"/>
      <c r="B205" s="25"/>
      <c r="C205" s="25"/>
      <c r="D205" s="25"/>
      <c r="E205" s="25"/>
      <c r="F205" s="25"/>
      <c r="G205" s="25"/>
      <c r="H205" s="25"/>
    </row>
    <row r="206" spans="1:8" s="17" customFormat="1">
      <c r="A206" s="25"/>
      <c r="B206" s="25"/>
      <c r="C206" s="25"/>
      <c r="D206" s="25"/>
      <c r="E206" s="25"/>
      <c r="F206" s="25"/>
      <c r="G206" s="25"/>
      <c r="H206" s="25"/>
    </row>
    <row r="207" spans="1:8" s="17" customFormat="1">
      <c r="A207" s="25"/>
      <c r="B207" s="25"/>
      <c r="C207" s="25"/>
      <c r="D207" s="25"/>
      <c r="E207" s="25"/>
      <c r="F207" s="25"/>
      <c r="G207" s="25"/>
      <c r="H207" s="25"/>
    </row>
    <row r="208" spans="1:8" s="17" customFormat="1">
      <c r="A208" s="25"/>
      <c r="B208" s="25"/>
      <c r="C208" s="25"/>
      <c r="D208" s="25"/>
      <c r="E208" s="25"/>
      <c r="F208" s="25"/>
      <c r="G208" s="25"/>
      <c r="H208" s="25"/>
    </row>
    <row r="209" spans="1:8" s="17" customFormat="1">
      <c r="A209" s="25"/>
      <c r="B209" s="25"/>
      <c r="C209" s="25"/>
      <c r="D209" s="25"/>
      <c r="E209" s="25"/>
      <c r="F209" s="25"/>
      <c r="G209" s="25"/>
      <c r="H209" s="25"/>
    </row>
    <row r="210" spans="1:8" s="17" customFormat="1">
      <c r="A210" s="25"/>
      <c r="B210" s="25"/>
      <c r="C210" s="25"/>
      <c r="D210" s="25"/>
      <c r="E210" s="25"/>
      <c r="F210" s="25"/>
      <c r="G210" s="25"/>
      <c r="H210" s="25"/>
    </row>
    <row r="211" spans="1:8" s="17" customFormat="1">
      <c r="A211" s="25"/>
      <c r="B211" s="25"/>
      <c r="C211" s="25"/>
      <c r="D211" s="25"/>
      <c r="E211" s="25"/>
      <c r="F211" s="25"/>
      <c r="G211" s="25"/>
      <c r="H211" s="25"/>
    </row>
    <row r="212" spans="1:8" s="17" customFormat="1">
      <c r="A212" s="25"/>
      <c r="B212" s="25"/>
      <c r="C212" s="25"/>
      <c r="D212" s="25"/>
      <c r="E212" s="25"/>
      <c r="F212" s="25"/>
      <c r="G212" s="25"/>
      <c r="H212" s="25"/>
    </row>
    <row r="213" spans="1:8" s="17" customFormat="1">
      <c r="A213" s="25"/>
      <c r="B213" s="25"/>
      <c r="C213" s="25"/>
      <c r="D213" s="25"/>
      <c r="E213" s="25"/>
      <c r="F213" s="25"/>
      <c r="G213" s="25"/>
      <c r="H213" s="25"/>
    </row>
    <row r="214" spans="1:8" s="17" customFormat="1">
      <c r="A214" s="25"/>
      <c r="B214" s="25"/>
      <c r="C214" s="25"/>
      <c r="D214" s="25"/>
      <c r="E214" s="25"/>
      <c r="F214" s="25"/>
      <c r="G214" s="25"/>
      <c r="H214" s="25"/>
    </row>
    <row r="215" spans="1:8" s="17" customFormat="1">
      <c r="A215" s="25"/>
      <c r="B215" s="25"/>
      <c r="C215" s="25"/>
      <c r="D215" s="25"/>
      <c r="E215" s="25"/>
      <c r="F215" s="25"/>
      <c r="G215" s="25"/>
      <c r="H215" s="25"/>
    </row>
    <row r="216" spans="1:8" s="17" customFormat="1">
      <c r="A216" s="25"/>
      <c r="B216" s="25"/>
      <c r="C216" s="25"/>
      <c r="D216" s="25"/>
      <c r="E216" s="25"/>
      <c r="F216" s="25"/>
      <c r="G216" s="25"/>
      <c r="H216" s="25"/>
    </row>
    <row r="217" spans="1:8" s="17" customFormat="1">
      <c r="A217" s="25"/>
      <c r="B217" s="25"/>
      <c r="C217" s="25"/>
      <c r="D217" s="25"/>
      <c r="E217" s="25"/>
      <c r="F217" s="25"/>
      <c r="G217" s="25"/>
      <c r="H217" s="25"/>
    </row>
    <row r="218" spans="1:8" s="17" customFormat="1">
      <c r="A218" s="25"/>
      <c r="B218" s="25"/>
      <c r="C218" s="25"/>
      <c r="D218" s="25"/>
      <c r="E218" s="25"/>
      <c r="F218" s="25"/>
      <c r="G218" s="25"/>
      <c r="H218" s="25"/>
    </row>
    <row r="219" spans="1:8" s="17" customFormat="1">
      <c r="A219" s="25"/>
      <c r="B219" s="25"/>
      <c r="C219" s="25"/>
      <c r="D219" s="25"/>
      <c r="E219" s="25"/>
      <c r="F219" s="25"/>
      <c r="G219" s="25"/>
      <c r="H219" s="25"/>
    </row>
    <row r="220" spans="1:8" s="17" customFormat="1">
      <c r="A220" s="25"/>
      <c r="B220" s="25"/>
      <c r="C220" s="25"/>
      <c r="D220" s="25"/>
      <c r="E220" s="25"/>
      <c r="F220" s="25"/>
      <c r="G220" s="25"/>
      <c r="H220" s="25"/>
    </row>
    <row r="221" spans="1:8" s="17" customFormat="1">
      <c r="A221" s="25"/>
      <c r="B221" s="25"/>
      <c r="C221" s="25"/>
      <c r="D221" s="25"/>
      <c r="E221" s="25"/>
      <c r="F221" s="25"/>
      <c r="G221" s="25"/>
      <c r="H221" s="25"/>
    </row>
    <row r="222" spans="1:8" s="17" customFormat="1">
      <c r="A222" s="25"/>
      <c r="B222" s="25"/>
      <c r="C222" s="25"/>
      <c r="D222" s="25"/>
      <c r="E222" s="25"/>
      <c r="F222" s="25"/>
      <c r="G222" s="25"/>
      <c r="H222" s="25"/>
    </row>
    <row r="223" spans="1:8" s="17" customFormat="1">
      <c r="A223" s="25"/>
      <c r="B223" s="25"/>
      <c r="C223" s="25"/>
      <c r="D223" s="25"/>
      <c r="E223" s="25"/>
      <c r="F223" s="25"/>
      <c r="G223" s="25"/>
      <c r="H223" s="25"/>
    </row>
    <row r="224" spans="1:8" s="17" customFormat="1">
      <c r="A224" s="25"/>
      <c r="B224" s="25"/>
      <c r="C224" s="25"/>
      <c r="D224" s="25"/>
      <c r="E224" s="25"/>
      <c r="F224" s="25"/>
      <c r="G224" s="25"/>
      <c r="H224" s="25"/>
    </row>
    <row r="225" spans="1:8" s="17" customFormat="1">
      <c r="A225" s="25"/>
      <c r="B225" s="25"/>
      <c r="C225" s="25"/>
      <c r="D225" s="25"/>
      <c r="E225" s="25"/>
      <c r="F225" s="25"/>
      <c r="G225" s="25"/>
      <c r="H225" s="25"/>
    </row>
    <row r="226" spans="1:8" s="17" customFormat="1">
      <c r="A226" s="25"/>
      <c r="B226" s="25"/>
      <c r="C226" s="25"/>
      <c r="D226" s="25"/>
      <c r="E226" s="25"/>
      <c r="F226" s="25"/>
      <c r="G226" s="25"/>
      <c r="H226" s="25"/>
    </row>
    <row r="227" spans="1:8" s="17" customFormat="1">
      <c r="A227" s="25"/>
      <c r="B227" s="25"/>
      <c r="C227" s="25"/>
      <c r="D227" s="25"/>
      <c r="E227" s="25"/>
      <c r="F227" s="25"/>
      <c r="G227" s="25"/>
      <c r="H227" s="25"/>
    </row>
    <row r="228" spans="1:8" s="17" customFormat="1">
      <c r="A228" s="25"/>
      <c r="B228" s="25"/>
      <c r="C228" s="25"/>
      <c r="D228" s="25"/>
      <c r="E228" s="25"/>
      <c r="F228" s="25"/>
      <c r="G228" s="25"/>
      <c r="H228" s="25"/>
    </row>
    <row r="229" spans="1:8" s="17" customFormat="1">
      <c r="A229" s="25"/>
      <c r="B229" s="25"/>
      <c r="C229" s="25"/>
      <c r="D229" s="25"/>
      <c r="E229" s="25"/>
      <c r="F229" s="25"/>
      <c r="G229" s="25"/>
      <c r="H229" s="25"/>
    </row>
    <row r="230" spans="1:8" s="17" customFormat="1">
      <c r="A230" s="25"/>
      <c r="B230" s="25"/>
      <c r="C230" s="25"/>
      <c r="D230" s="25"/>
      <c r="E230" s="25"/>
      <c r="F230" s="25"/>
      <c r="G230" s="25"/>
      <c r="H230" s="25"/>
    </row>
    <row r="231" spans="1:8" s="17" customFormat="1">
      <c r="A231" s="25"/>
      <c r="B231" s="25"/>
      <c r="C231" s="25"/>
      <c r="D231" s="25"/>
      <c r="E231" s="25"/>
      <c r="F231" s="25"/>
      <c r="G231" s="25"/>
      <c r="H231" s="25"/>
    </row>
    <row r="232" spans="1:8" s="17" customFormat="1">
      <c r="A232" s="25"/>
      <c r="B232" s="25"/>
      <c r="C232" s="25"/>
      <c r="D232" s="25"/>
      <c r="E232" s="25"/>
      <c r="F232" s="25"/>
      <c r="G232" s="25"/>
      <c r="H232" s="25"/>
    </row>
    <row r="233" spans="1:8" s="17" customFormat="1">
      <c r="A233" s="25"/>
      <c r="B233" s="25"/>
      <c r="C233" s="25"/>
      <c r="D233" s="25"/>
      <c r="E233" s="25"/>
      <c r="F233" s="25"/>
      <c r="G233" s="25"/>
      <c r="H233" s="25"/>
    </row>
    <row r="234" spans="1:8" s="17" customFormat="1">
      <c r="A234" s="25"/>
      <c r="B234" s="25"/>
      <c r="C234" s="25"/>
      <c r="D234" s="25"/>
      <c r="E234" s="25"/>
      <c r="F234" s="25"/>
      <c r="G234" s="25"/>
      <c r="H234" s="25"/>
    </row>
    <row r="235" spans="1:8" s="17" customFormat="1">
      <c r="A235" s="25"/>
      <c r="B235" s="25"/>
      <c r="C235" s="25"/>
      <c r="D235" s="25"/>
      <c r="E235" s="25"/>
      <c r="F235" s="25"/>
      <c r="G235" s="25"/>
      <c r="H235" s="25"/>
    </row>
    <row r="236" spans="1:8" s="17" customFormat="1">
      <c r="A236" s="25"/>
      <c r="B236" s="25"/>
      <c r="C236" s="25"/>
      <c r="D236" s="25"/>
      <c r="E236" s="25"/>
      <c r="F236" s="25"/>
      <c r="G236" s="25"/>
      <c r="H236" s="25"/>
    </row>
    <row r="237" spans="1:8" s="17" customFormat="1">
      <c r="A237" s="25"/>
      <c r="B237" s="25"/>
      <c r="C237" s="25"/>
      <c r="D237" s="25"/>
      <c r="E237" s="25"/>
      <c r="F237" s="25"/>
      <c r="G237" s="25"/>
      <c r="H237" s="25"/>
    </row>
    <row r="238" spans="1:8" s="17" customFormat="1">
      <c r="A238" s="25"/>
      <c r="B238" s="25"/>
      <c r="C238" s="25"/>
      <c r="D238" s="25"/>
      <c r="E238" s="25"/>
      <c r="F238" s="25"/>
      <c r="G238" s="25"/>
      <c r="H238" s="25"/>
    </row>
    <row r="239" spans="1:8" s="17" customFormat="1">
      <c r="A239" s="25"/>
      <c r="B239" s="25"/>
      <c r="C239" s="25"/>
      <c r="D239" s="25"/>
      <c r="E239" s="25"/>
      <c r="F239" s="25"/>
      <c r="G239" s="25"/>
      <c r="H239" s="25"/>
    </row>
    <row r="240" spans="1:8" s="17" customFormat="1">
      <c r="A240" s="25"/>
      <c r="B240" s="25"/>
      <c r="C240" s="25"/>
      <c r="D240" s="25"/>
      <c r="E240" s="25"/>
      <c r="F240" s="25"/>
      <c r="G240" s="25"/>
      <c r="H240" s="25"/>
    </row>
    <row r="241" spans="1:8" s="17" customFormat="1">
      <c r="A241" s="25"/>
      <c r="B241" s="25"/>
      <c r="C241" s="25"/>
      <c r="D241" s="25"/>
      <c r="E241" s="25"/>
      <c r="F241" s="25"/>
      <c r="G241" s="25"/>
      <c r="H241" s="25"/>
    </row>
    <row r="242" spans="1:8" s="17" customFormat="1">
      <c r="A242" s="25"/>
      <c r="B242" s="25"/>
      <c r="C242" s="25"/>
      <c r="D242" s="25"/>
      <c r="E242" s="25"/>
      <c r="F242" s="25"/>
      <c r="G242" s="25"/>
      <c r="H242" s="25"/>
    </row>
    <row r="243" spans="1:8" s="17" customFormat="1">
      <c r="A243" s="25"/>
      <c r="B243" s="25"/>
      <c r="C243" s="25"/>
      <c r="D243" s="25"/>
      <c r="E243" s="25"/>
      <c r="F243" s="25"/>
      <c r="G243" s="25"/>
      <c r="H243" s="25"/>
    </row>
    <row r="244" spans="1:8" s="17" customFormat="1">
      <c r="A244" s="25"/>
      <c r="B244" s="25"/>
      <c r="C244" s="25"/>
      <c r="D244" s="25"/>
      <c r="E244" s="25"/>
      <c r="F244" s="25"/>
      <c r="G244" s="25"/>
      <c r="H244" s="25"/>
    </row>
    <row r="245" spans="1:8" s="17" customFormat="1">
      <c r="A245" s="25"/>
      <c r="B245" s="25"/>
      <c r="C245" s="25"/>
      <c r="D245" s="25"/>
      <c r="E245" s="25"/>
      <c r="F245" s="25"/>
      <c r="G245" s="25"/>
      <c r="H245" s="25"/>
    </row>
    <row r="246" spans="1:8" s="17" customFormat="1">
      <c r="A246" s="25"/>
      <c r="B246" s="25"/>
      <c r="C246" s="25"/>
      <c r="D246" s="25"/>
      <c r="E246" s="25"/>
      <c r="F246" s="25"/>
      <c r="G246" s="25"/>
      <c r="H246" s="25"/>
    </row>
    <row r="247" spans="1:8" s="17" customFormat="1">
      <c r="A247" s="25"/>
      <c r="B247" s="25"/>
      <c r="C247" s="25"/>
      <c r="D247" s="25"/>
      <c r="E247" s="25"/>
      <c r="F247" s="25"/>
      <c r="G247" s="25"/>
      <c r="H247" s="25"/>
    </row>
    <row r="248" spans="1:8" s="17" customFormat="1">
      <c r="A248" s="25"/>
      <c r="B248" s="25"/>
      <c r="C248" s="25"/>
      <c r="D248" s="25"/>
      <c r="E248" s="25"/>
      <c r="F248" s="25"/>
      <c r="G248" s="25"/>
      <c r="H248" s="25"/>
    </row>
    <row r="249" spans="1:8" s="17" customFormat="1">
      <c r="A249" s="25"/>
      <c r="B249" s="25"/>
      <c r="C249" s="25"/>
      <c r="D249" s="25"/>
      <c r="E249" s="25"/>
      <c r="F249" s="25"/>
      <c r="G249" s="25"/>
      <c r="H249" s="25"/>
    </row>
    <row r="250" spans="1:8" s="17" customFormat="1">
      <c r="A250" s="25"/>
      <c r="B250" s="25"/>
      <c r="C250" s="25"/>
      <c r="D250" s="25"/>
      <c r="E250" s="25"/>
      <c r="F250" s="25"/>
      <c r="G250" s="25"/>
      <c r="H250" s="25"/>
    </row>
    <row r="251" spans="1:8" s="17" customFormat="1">
      <c r="A251" s="25"/>
      <c r="B251" s="25"/>
      <c r="C251" s="25"/>
      <c r="D251" s="25"/>
      <c r="E251" s="25"/>
      <c r="F251" s="25"/>
      <c r="G251" s="25"/>
      <c r="H251" s="25"/>
    </row>
    <row r="252" spans="1:8" s="17" customFormat="1">
      <c r="A252" s="25"/>
      <c r="B252" s="25"/>
      <c r="C252" s="25"/>
      <c r="D252" s="25"/>
      <c r="E252" s="25"/>
      <c r="F252" s="25"/>
      <c r="G252" s="25"/>
      <c r="H252" s="25"/>
    </row>
    <row r="253" spans="1:8" s="17" customFormat="1">
      <c r="A253" s="25"/>
      <c r="B253" s="25"/>
      <c r="C253" s="25"/>
      <c r="D253" s="25"/>
      <c r="E253" s="25"/>
      <c r="F253" s="25"/>
      <c r="G253" s="25"/>
      <c r="H253" s="25"/>
    </row>
    <row r="254" spans="1:8" s="17" customFormat="1">
      <c r="A254" s="25"/>
      <c r="B254" s="25"/>
      <c r="C254" s="25"/>
      <c r="D254" s="25"/>
      <c r="E254" s="25"/>
      <c r="F254" s="25"/>
      <c r="G254" s="25"/>
      <c r="H254" s="25"/>
    </row>
    <row r="255" spans="1:8" s="17" customFormat="1">
      <c r="A255" s="25"/>
      <c r="B255" s="25"/>
      <c r="C255" s="25"/>
      <c r="D255" s="25"/>
      <c r="E255" s="25"/>
      <c r="F255" s="25"/>
      <c r="G255" s="25"/>
      <c r="H255" s="25"/>
    </row>
    <row r="256" spans="1:8" s="17" customFormat="1">
      <c r="A256" s="25"/>
      <c r="B256" s="25"/>
      <c r="C256" s="25"/>
      <c r="D256" s="25"/>
      <c r="E256" s="25"/>
      <c r="F256" s="25"/>
      <c r="G256" s="25"/>
      <c r="H256" s="25"/>
    </row>
    <row r="257" spans="1:8" s="17" customFormat="1">
      <c r="A257" s="25"/>
      <c r="B257" s="25"/>
      <c r="C257" s="25"/>
      <c r="D257" s="25"/>
      <c r="E257" s="25"/>
      <c r="F257" s="25"/>
      <c r="G257" s="25"/>
      <c r="H257" s="25"/>
    </row>
    <row r="258" spans="1:8" s="17" customFormat="1">
      <c r="A258" s="25"/>
      <c r="B258" s="25"/>
      <c r="C258" s="25"/>
      <c r="D258" s="25"/>
      <c r="E258" s="25"/>
      <c r="F258" s="25"/>
      <c r="G258" s="25"/>
      <c r="H258" s="25"/>
    </row>
    <row r="259" spans="1:8" s="17" customFormat="1">
      <c r="A259" s="25"/>
      <c r="B259" s="25"/>
      <c r="C259" s="25"/>
      <c r="D259" s="25"/>
      <c r="E259" s="25"/>
      <c r="F259" s="25"/>
      <c r="G259" s="25"/>
      <c r="H259" s="25"/>
    </row>
    <row r="260" spans="1:8" s="17" customFormat="1">
      <c r="A260" s="25"/>
      <c r="B260" s="25"/>
      <c r="C260" s="25"/>
      <c r="D260" s="25"/>
      <c r="E260" s="25"/>
      <c r="F260" s="25"/>
      <c r="G260" s="25"/>
      <c r="H260" s="25"/>
    </row>
    <row r="261" spans="1:8" s="17" customFormat="1">
      <c r="A261" s="25"/>
      <c r="B261" s="25"/>
      <c r="C261" s="25"/>
      <c r="D261" s="25"/>
      <c r="E261" s="25"/>
      <c r="F261" s="25"/>
      <c r="G261" s="25"/>
      <c r="H261" s="25"/>
    </row>
    <row r="262" spans="1:8" s="17" customFormat="1">
      <c r="A262" s="25"/>
      <c r="B262" s="25"/>
      <c r="C262" s="25"/>
      <c r="D262" s="25"/>
      <c r="E262" s="25"/>
      <c r="F262" s="25"/>
      <c r="G262" s="25"/>
      <c r="H262" s="25"/>
    </row>
    <row r="263" spans="1:8" s="17" customFormat="1">
      <c r="A263" s="25"/>
      <c r="B263" s="25"/>
      <c r="C263" s="25"/>
      <c r="D263" s="25"/>
      <c r="E263" s="25"/>
      <c r="F263" s="25"/>
      <c r="G263" s="25"/>
      <c r="H263" s="25"/>
    </row>
    <row r="264" spans="1:8" s="17" customFormat="1">
      <c r="A264" s="25"/>
      <c r="B264" s="25"/>
      <c r="C264" s="25"/>
      <c r="D264" s="25"/>
      <c r="E264" s="25"/>
      <c r="F264" s="25"/>
      <c r="G264" s="25"/>
      <c r="H264" s="25"/>
    </row>
    <row r="265" spans="1:8" s="17" customFormat="1">
      <c r="A265" s="25"/>
      <c r="B265" s="25"/>
      <c r="C265" s="25"/>
      <c r="D265" s="25"/>
      <c r="E265" s="25"/>
      <c r="F265" s="25"/>
      <c r="G265" s="25"/>
      <c r="H265" s="25"/>
    </row>
    <row r="266" spans="1:8" s="17" customFormat="1">
      <c r="A266" s="25"/>
      <c r="B266" s="25"/>
      <c r="C266" s="25"/>
      <c r="D266" s="25"/>
      <c r="E266" s="25"/>
      <c r="F266" s="25"/>
      <c r="G266" s="25"/>
      <c r="H266" s="25"/>
    </row>
    <row r="267" spans="1:8" s="17" customFormat="1">
      <c r="A267" s="25"/>
      <c r="B267" s="25"/>
      <c r="C267" s="25"/>
      <c r="D267" s="25"/>
      <c r="E267" s="25"/>
      <c r="F267" s="25"/>
      <c r="G267" s="25"/>
      <c r="H267" s="25"/>
    </row>
    <row r="268" spans="1:8" s="17" customFormat="1">
      <c r="A268" s="25"/>
      <c r="B268" s="25"/>
      <c r="C268" s="25"/>
      <c r="D268" s="25"/>
      <c r="E268" s="25"/>
      <c r="F268" s="25"/>
      <c r="G268" s="25"/>
      <c r="H268" s="25"/>
    </row>
    <row r="269" spans="1:8" s="17" customFormat="1">
      <c r="A269" s="25"/>
      <c r="B269" s="25"/>
      <c r="C269" s="25"/>
      <c r="D269" s="25"/>
      <c r="E269" s="25"/>
      <c r="F269" s="25"/>
      <c r="G269" s="25"/>
      <c r="H269" s="25"/>
    </row>
    <row r="270" spans="1:8" s="17" customFormat="1">
      <c r="A270" s="25"/>
      <c r="B270" s="25"/>
      <c r="C270" s="25"/>
      <c r="D270" s="25"/>
      <c r="E270" s="25"/>
      <c r="F270" s="25"/>
      <c r="G270" s="25"/>
      <c r="H270" s="25"/>
    </row>
    <row r="271" spans="1:8" s="17" customFormat="1">
      <c r="A271" s="25"/>
      <c r="B271" s="25"/>
      <c r="C271" s="25"/>
      <c r="D271" s="25"/>
      <c r="E271" s="25"/>
      <c r="F271" s="25"/>
      <c r="G271" s="25"/>
      <c r="H271" s="25"/>
    </row>
    <row r="272" spans="1:8" s="17" customFormat="1">
      <c r="A272" s="25"/>
      <c r="B272" s="25"/>
      <c r="C272" s="25"/>
      <c r="D272" s="25"/>
      <c r="E272" s="25"/>
      <c r="F272" s="25"/>
      <c r="G272" s="25"/>
      <c r="H272" s="25"/>
    </row>
    <row r="273" spans="1:8" s="17" customFormat="1">
      <c r="A273" s="25"/>
      <c r="B273" s="25"/>
      <c r="C273" s="25"/>
      <c r="D273" s="25"/>
      <c r="E273" s="25"/>
      <c r="F273" s="25"/>
      <c r="G273" s="25"/>
      <c r="H273" s="25"/>
    </row>
    <row r="274" spans="1:8" s="17" customFormat="1">
      <c r="A274" s="25"/>
      <c r="B274" s="25"/>
      <c r="C274" s="25"/>
      <c r="D274" s="25"/>
      <c r="E274" s="25"/>
      <c r="F274" s="25"/>
      <c r="G274" s="25"/>
      <c r="H274" s="25"/>
    </row>
    <row r="275" spans="1:8" s="17" customFormat="1">
      <c r="A275" s="25"/>
      <c r="B275" s="25"/>
      <c r="C275" s="25"/>
      <c r="D275" s="25"/>
      <c r="E275" s="25"/>
      <c r="F275" s="25"/>
      <c r="G275" s="25"/>
      <c r="H275" s="25"/>
    </row>
    <row r="276" spans="1:8" s="17" customFormat="1">
      <c r="A276" s="25"/>
      <c r="B276" s="25"/>
      <c r="C276" s="25"/>
      <c r="D276" s="25"/>
      <c r="E276" s="25"/>
      <c r="F276" s="25"/>
      <c r="G276" s="25"/>
      <c r="H276" s="25"/>
    </row>
    <row r="277" spans="1:8" s="17" customFormat="1">
      <c r="A277" s="25"/>
      <c r="B277" s="25"/>
      <c r="C277" s="25"/>
      <c r="D277" s="25"/>
      <c r="E277" s="25"/>
      <c r="F277" s="25"/>
      <c r="G277" s="25"/>
      <c r="H277" s="25"/>
    </row>
    <row r="278" spans="1:8" s="17" customFormat="1">
      <c r="A278" s="25"/>
      <c r="B278" s="25"/>
      <c r="C278" s="25"/>
      <c r="D278" s="25"/>
      <c r="E278" s="25"/>
      <c r="F278" s="25"/>
      <c r="G278" s="25"/>
      <c r="H278" s="25"/>
    </row>
    <row r="279" spans="1:8" s="17" customFormat="1">
      <c r="A279" s="25"/>
      <c r="B279" s="25"/>
      <c r="C279" s="25"/>
      <c r="D279" s="25"/>
      <c r="E279" s="25"/>
      <c r="F279" s="25"/>
      <c r="G279" s="25"/>
      <c r="H279" s="25"/>
    </row>
    <row r="280" spans="1:8" s="17" customFormat="1">
      <c r="A280" s="25"/>
      <c r="B280" s="25"/>
      <c r="C280" s="25"/>
      <c r="D280" s="25"/>
      <c r="E280" s="25"/>
      <c r="F280" s="25"/>
      <c r="G280" s="25"/>
      <c r="H280" s="25"/>
    </row>
    <row r="281" spans="1:8" s="17" customFormat="1">
      <c r="A281" s="25"/>
      <c r="B281" s="25"/>
      <c r="C281" s="25"/>
      <c r="D281" s="25"/>
      <c r="E281" s="25"/>
      <c r="F281" s="25"/>
      <c r="G281" s="25"/>
      <c r="H281" s="25"/>
    </row>
    <row r="282" spans="1:8" s="17" customFormat="1">
      <c r="A282" s="25"/>
      <c r="B282" s="25"/>
      <c r="C282" s="25"/>
      <c r="D282" s="25"/>
      <c r="E282" s="25"/>
      <c r="F282" s="25"/>
      <c r="G282" s="25"/>
      <c r="H282" s="25"/>
    </row>
    <row r="283" spans="1:8" s="17" customFormat="1">
      <c r="A283" s="25"/>
      <c r="B283" s="25"/>
      <c r="C283" s="25"/>
      <c r="D283" s="25"/>
      <c r="E283" s="25"/>
      <c r="F283" s="25"/>
      <c r="G283" s="25"/>
      <c r="H283" s="25"/>
    </row>
    <row r="284" spans="1:8" s="17" customFormat="1">
      <c r="A284" s="25"/>
      <c r="B284" s="25"/>
      <c r="C284" s="25"/>
      <c r="D284" s="25"/>
      <c r="E284" s="25"/>
      <c r="F284" s="25"/>
      <c r="G284" s="25"/>
      <c r="H284" s="25"/>
    </row>
    <row r="285" spans="1:8" s="17" customFormat="1">
      <c r="A285" s="25"/>
      <c r="B285" s="25"/>
      <c r="C285" s="25"/>
      <c r="D285" s="25"/>
      <c r="E285" s="25"/>
      <c r="F285" s="25"/>
      <c r="G285" s="25"/>
      <c r="H285" s="25"/>
    </row>
    <row r="286" spans="1:8" s="17" customFormat="1">
      <c r="A286" s="25"/>
      <c r="B286" s="25"/>
      <c r="C286" s="25"/>
      <c r="D286" s="25"/>
      <c r="E286" s="25"/>
      <c r="F286" s="25"/>
      <c r="G286" s="25"/>
      <c r="H286" s="25"/>
    </row>
    <row r="287" spans="1:8" s="17" customFormat="1">
      <c r="A287" s="25"/>
      <c r="B287" s="25"/>
      <c r="C287" s="25"/>
      <c r="D287" s="25"/>
      <c r="E287" s="25"/>
      <c r="F287" s="25"/>
      <c r="G287" s="25"/>
      <c r="H287" s="25"/>
    </row>
    <row r="288" spans="1:8" s="17" customFormat="1">
      <c r="A288" s="25"/>
      <c r="B288" s="25"/>
      <c r="C288" s="25"/>
      <c r="D288" s="25"/>
      <c r="E288" s="25"/>
      <c r="F288" s="25"/>
      <c r="G288" s="25"/>
      <c r="H288" s="25"/>
    </row>
    <row r="289" spans="1:8" s="17" customFormat="1">
      <c r="A289" s="25"/>
      <c r="B289" s="25"/>
      <c r="C289" s="25"/>
      <c r="D289" s="25"/>
      <c r="E289" s="25"/>
      <c r="F289" s="25"/>
      <c r="G289" s="25"/>
      <c r="H289" s="25"/>
    </row>
    <row r="290" spans="1:8" s="17" customFormat="1">
      <c r="A290" s="25"/>
      <c r="B290" s="25"/>
      <c r="C290" s="25"/>
      <c r="D290" s="25"/>
      <c r="E290" s="25"/>
      <c r="F290" s="25"/>
      <c r="G290" s="25"/>
      <c r="H290" s="25"/>
    </row>
    <row r="291" spans="1:8" s="17" customFormat="1">
      <c r="A291" s="25"/>
      <c r="B291" s="25"/>
      <c r="C291" s="25"/>
      <c r="D291" s="25"/>
      <c r="E291" s="25"/>
      <c r="F291" s="25"/>
      <c r="G291" s="25"/>
      <c r="H291" s="25"/>
    </row>
    <row r="292" spans="1:8" s="17" customFormat="1">
      <c r="A292" s="25"/>
      <c r="B292" s="25"/>
      <c r="C292" s="25"/>
      <c r="D292" s="25"/>
      <c r="E292" s="25"/>
      <c r="F292" s="25"/>
      <c r="G292" s="25"/>
      <c r="H292" s="25"/>
    </row>
    <row r="293" spans="1:8" s="17" customFormat="1">
      <c r="A293" s="25"/>
      <c r="B293" s="25"/>
      <c r="C293" s="25"/>
      <c r="D293" s="25"/>
      <c r="E293" s="25"/>
      <c r="F293" s="25"/>
      <c r="G293" s="25"/>
      <c r="H293" s="25"/>
    </row>
    <row r="294" spans="1:8" s="17" customFormat="1">
      <c r="A294" s="25"/>
      <c r="B294" s="25"/>
      <c r="C294" s="25"/>
      <c r="D294" s="25"/>
      <c r="E294" s="25"/>
      <c r="F294" s="25"/>
      <c r="G294" s="25"/>
      <c r="H294" s="25"/>
    </row>
    <row r="295" spans="1:8" s="17" customFormat="1">
      <c r="A295" s="25"/>
      <c r="B295" s="25"/>
      <c r="C295" s="25"/>
      <c r="D295" s="25"/>
      <c r="E295" s="25"/>
      <c r="F295" s="25"/>
      <c r="G295" s="25"/>
      <c r="H295" s="25"/>
    </row>
    <row r="296" spans="1:8" s="17" customFormat="1">
      <c r="A296" s="25"/>
      <c r="B296" s="25"/>
      <c r="C296" s="25"/>
      <c r="D296" s="25"/>
      <c r="E296" s="25"/>
      <c r="F296" s="25"/>
      <c r="G296" s="25"/>
      <c r="H296" s="25"/>
    </row>
    <row r="297" spans="1:8" s="17" customFormat="1">
      <c r="A297" s="25"/>
      <c r="B297" s="25"/>
      <c r="C297" s="25"/>
      <c r="D297" s="25"/>
      <c r="E297" s="25"/>
      <c r="F297" s="25"/>
      <c r="G297" s="25"/>
      <c r="H297" s="25"/>
    </row>
    <row r="298" spans="1:8" s="17" customFormat="1">
      <c r="A298" s="25"/>
      <c r="B298" s="25"/>
      <c r="C298" s="25"/>
      <c r="D298" s="25"/>
      <c r="E298" s="25"/>
      <c r="F298" s="25"/>
      <c r="G298" s="25"/>
      <c r="H298" s="25"/>
    </row>
    <row r="299" spans="1:8" s="17" customFormat="1">
      <c r="A299" s="25"/>
      <c r="B299" s="25"/>
      <c r="C299" s="25"/>
      <c r="D299" s="25"/>
      <c r="E299" s="25"/>
      <c r="F299" s="25"/>
      <c r="G299" s="25"/>
      <c r="H299" s="25"/>
    </row>
    <row r="300" spans="1:8" s="17" customFormat="1">
      <c r="A300" s="25"/>
      <c r="B300" s="25"/>
      <c r="C300" s="25"/>
      <c r="D300" s="25"/>
      <c r="E300" s="25"/>
      <c r="F300" s="25"/>
      <c r="G300" s="25"/>
      <c r="H300" s="25"/>
    </row>
    <row r="301" spans="1:8" s="17" customFormat="1">
      <c r="A301" s="25"/>
      <c r="B301" s="25"/>
      <c r="C301" s="25"/>
      <c r="D301" s="25"/>
      <c r="E301" s="25"/>
      <c r="F301" s="25"/>
      <c r="G301" s="25"/>
      <c r="H301" s="25"/>
    </row>
    <row r="302" spans="1:8" s="17" customFormat="1">
      <c r="A302" s="25"/>
      <c r="B302" s="25"/>
      <c r="C302" s="25"/>
      <c r="D302" s="25"/>
      <c r="E302" s="25"/>
      <c r="F302" s="25"/>
      <c r="G302" s="25"/>
      <c r="H302" s="25"/>
    </row>
    <row r="303" spans="1:8" s="17" customFormat="1">
      <c r="A303" s="25"/>
      <c r="B303" s="25"/>
      <c r="C303" s="25"/>
      <c r="D303" s="25"/>
      <c r="E303" s="25"/>
      <c r="F303" s="25"/>
      <c r="G303" s="25"/>
      <c r="H303" s="25"/>
    </row>
    <row r="304" spans="1:8" s="17" customFormat="1">
      <c r="A304" s="25"/>
      <c r="B304" s="25"/>
      <c r="C304" s="25"/>
      <c r="D304" s="25"/>
      <c r="E304" s="25"/>
      <c r="F304" s="25"/>
      <c r="G304" s="25"/>
      <c r="H304" s="25"/>
    </row>
    <row r="305" spans="1:8" s="17" customFormat="1">
      <c r="A305" s="25"/>
      <c r="B305" s="25"/>
      <c r="C305" s="25"/>
      <c r="D305" s="25"/>
      <c r="E305" s="25"/>
      <c r="F305" s="25"/>
      <c r="G305" s="25"/>
      <c r="H305" s="25"/>
    </row>
    <row r="306" spans="1:8" s="17" customFormat="1">
      <c r="A306" s="25"/>
      <c r="B306" s="25"/>
      <c r="C306" s="25"/>
      <c r="D306" s="25"/>
      <c r="E306" s="25"/>
      <c r="F306" s="25"/>
      <c r="G306" s="25"/>
      <c r="H306" s="25"/>
    </row>
    <row r="307" spans="1:8" s="17" customFormat="1">
      <c r="A307" s="25"/>
      <c r="B307" s="25"/>
      <c r="C307" s="25"/>
      <c r="D307" s="25"/>
      <c r="E307" s="25"/>
      <c r="F307" s="25"/>
      <c r="G307" s="25"/>
      <c r="H307" s="25"/>
    </row>
    <row r="308" spans="1:8" s="17" customFormat="1">
      <c r="A308" s="25"/>
      <c r="B308" s="25"/>
      <c r="C308" s="25"/>
      <c r="D308" s="25"/>
      <c r="E308" s="25"/>
      <c r="F308" s="25"/>
      <c r="G308" s="25"/>
      <c r="H308" s="25"/>
    </row>
    <row r="309" spans="1:8" s="17" customFormat="1">
      <c r="A309" s="25"/>
      <c r="B309" s="25"/>
      <c r="C309" s="25"/>
      <c r="D309" s="25"/>
      <c r="E309" s="25"/>
      <c r="F309" s="25"/>
      <c r="G309" s="25"/>
      <c r="H309" s="25"/>
    </row>
    <row r="310" spans="1:8" s="17" customFormat="1">
      <c r="A310" s="25"/>
      <c r="B310" s="25"/>
      <c r="C310" s="25"/>
      <c r="D310" s="25"/>
      <c r="E310" s="25"/>
      <c r="F310" s="25"/>
      <c r="G310" s="25"/>
      <c r="H310" s="25"/>
    </row>
    <row r="311" spans="1:8" s="17" customFormat="1">
      <c r="A311" s="25"/>
      <c r="B311" s="25"/>
      <c r="C311" s="25"/>
      <c r="D311" s="25"/>
      <c r="E311" s="25"/>
      <c r="F311" s="25"/>
      <c r="G311" s="25"/>
      <c r="H311" s="25"/>
    </row>
    <row r="312" spans="1:8" s="17" customFormat="1">
      <c r="A312" s="25"/>
      <c r="B312" s="25"/>
      <c r="C312" s="25"/>
      <c r="D312" s="25"/>
      <c r="E312" s="25"/>
      <c r="F312" s="25"/>
      <c r="G312" s="25"/>
      <c r="H312" s="25"/>
    </row>
    <row r="313" spans="1:8" s="17" customFormat="1">
      <c r="A313" s="25"/>
      <c r="B313" s="25"/>
      <c r="C313" s="25"/>
      <c r="D313" s="25"/>
      <c r="E313" s="25"/>
      <c r="F313" s="25"/>
      <c r="G313" s="25"/>
      <c r="H313" s="25"/>
    </row>
    <row r="314" spans="1:8" s="17" customFormat="1">
      <c r="A314" s="25"/>
      <c r="B314" s="25"/>
      <c r="C314" s="25"/>
      <c r="D314" s="25"/>
      <c r="E314" s="25"/>
      <c r="F314" s="25"/>
      <c r="G314" s="25"/>
      <c r="H314" s="25"/>
    </row>
    <row r="315" spans="1:8" s="17" customFormat="1">
      <c r="A315" s="25"/>
      <c r="B315" s="25"/>
      <c r="C315" s="25"/>
      <c r="D315" s="25"/>
      <c r="E315" s="25"/>
      <c r="F315" s="25"/>
      <c r="G315" s="25"/>
      <c r="H315" s="25"/>
    </row>
    <row r="316" spans="1:8" s="17" customFormat="1">
      <c r="A316" s="25"/>
      <c r="B316" s="25"/>
      <c r="C316" s="25"/>
      <c r="D316" s="25"/>
      <c r="E316" s="25"/>
      <c r="F316" s="25"/>
      <c r="G316" s="25"/>
      <c r="H316" s="25"/>
    </row>
    <row r="317" spans="1:8" s="17" customFormat="1">
      <c r="A317" s="25"/>
      <c r="B317" s="25"/>
      <c r="C317" s="25"/>
      <c r="D317" s="25"/>
      <c r="E317" s="25"/>
      <c r="F317" s="25"/>
      <c r="G317" s="25"/>
      <c r="H317" s="25"/>
    </row>
    <row r="318" spans="1:8" s="17" customFormat="1">
      <c r="A318" s="25"/>
      <c r="B318" s="25"/>
      <c r="C318" s="25"/>
      <c r="D318" s="25"/>
      <c r="E318" s="25"/>
      <c r="F318" s="25"/>
      <c r="G318" s="25"/>
      <c r="H318" s="25"/>
    </row>
    <row r="319" spans="1:8" s="17" customFormat="1">
      <c r="A319" s="25"/>
      <c r="B319" s="25"/>
      <c r="C319" s="25"/>
      <c r="D319" s="25"/>
      <c r="E319" s="25"/>
      <c r="F319" s="25"/>
      <c r="G319" s="25"/>
      <c r="H319" s="25"/>
    </row>
    <row r="320" spans="1:8" s="17" customFormat="1">
      <c r="A320" s="25"/>
      <c r="B320" s="25"/>
      <c r="C320" s="25"/>
      <c r="D320" s="25"/>
      <c r="E320" s="25"/>
      <c r="F320" s="25"/>
      <c r="G320" s="25"/>
      <c r="H320" s="25"/>
    </row>
    <row r="321" spans="1:8" s="17" customFormat="1">
      <c r="A321" s="25"/>
      <c r="B321" s="25"/>
      <c r="C321" s="25"/>
      <c r="D321" s="25"/>
      <c r="E321" s="25"/>
      <c r="F321" s="25"/>
      <c r="G321" s="25"/>
      <c r="H321" s="25"/>
    </row>
    <row r="322" spans="1:8" s="17" customFormat="1">
      <c r="A322" s="25"/>
      <c r="B322" s="25"/>
      <c r="C322" s="25"/>
      <c r="D322" s="25"/>
      <c r="E322" s="25"/>
      <c r="F322" s="25"/>
      <c r="G322" s="25"/>
      <c r="H322" s="25"/>
    </row>
    <row r="323" spans="1:8" s="17" customFormat="1">
      <c r="A323" s="25"/>
      <c r="B323" s="25"/>
      <c r="C323" s="25"/>
      <c r="D323" s="25"/>
      <c r="E323" s="25"/>
      <c r="F323" s="25"/>
      <c r="G323" s="25"/>
      <c r="H323" s="25"/>
    </row>
    <row r="324" spans="1:8" s="17" customFormat="1">
      <c r="A324" s="25"/>
      <c r="B324" s="25"/>
      <c r="C324" s="25"/>
      <c r="D324" s="25"/>
      <c r="E324" s="25"/>
      <c r="F324" s="25"/>
      <c r="G324" s="25"/>
      <c r="H324" s="25"/>
    </row>
    <row r="325" spans="1:8" s="17" customFormat="1">
      <c r="A325" s="25"/>
      <c r="B325" s="25"/>
      <c r="C325" s="25"/>
      <c r="D325" s="25"/>
      <c r="E325" s="25"/>
      <c r="F325" s="25"/>
      <c r="G325" s="25"/>
      <c r="H325" s="25"/>
    </row>
    <row r="326" spans="1:8" s="17" customFormat="1">
      <c r="A326" s="25"/>
      <c r="B326" s="25"/>
      <c r="C326" s="25"/>
      <c r="D326" s="25"/>
      <c r="E326" s="25"/>
      <c r="F326" s="25"/>
      <c r="G326" s="25"/>
      <c r="H326" s="25"/>
    </row>
    <row r="327" spans="1:8" s="17" customFormat="1">
      <c r="A327" s="25"/>
      <c r="B327" s="25"/>
      <c r="C327" s="25"/>
      <c r="D327" s="25"/>
      <c r="E327" s="25"/>
      <c r="F327" s="25"/>
      <c r="G327" s="25"/>
      <c r="H327" s="25"/>
    </row>
    <row r="328" spans="1:8" s="17" customFormat="1">
      <c r="A328" s="25"/>
      <c r="B328" s="25"/>
      <c r="C328" s="25"/>
      <c r="D328" s="25"/>
      <c r="E328" s="25"/>
      <c r="F328" s="25"/>
      <c r="G328" s="25"/>
      <c r="H328" s="25"/>
    </row>
    <row r="329" spans="1:8" s="17" customFormat="1">
      <c r="A329" s="25"/>
      <c r="B329" s="25"/>
      <c r="C329" s="25"/>
      <c r="D329" s="25"/>
      <c r="E329" s="25"/>
      <c r="F329" s="25"/>
      <c r="G329" s="25"/>
      <c r="H329" s="25"/>
    </row>
    <row r="330" spans="1:8" s="17" customFormat="1">
      <c r="A330" s="25"/>
      <c r="B330" s="25"/>
      <c r="C330" s="25"/>
      <c r="D330" s="25"/>
      <c r="E330" s="25"/>
      <c r="F330" s="25"/>
      <c r="G330" s="25"/>
      <c r="H330" s="25"/>
    </row>
    <row r="331" spans="1:8" s="17" customFormat="1">
      <c r="A331" s="25"/>
      <c r="B331" s="25"/>
      <c r="C331" s="25"/>
      <c r="D331" s="25"/>
      <c r="E331" s="25"/>
      <c r="F331" s="25"/>
      <c r="G331" s="25"/>
      <c r="H331" s="25"/>
    </row>
    <row r="332" spans="1:8" s="17" customFormat="1">
      <c r="A332" s="25"/>
      <c r="B332" s="25"/>
      <c r="C332" s="25"/>
      <c r="D332" s="25"/>
      <c r="E332" s="25"/>
      <c r="F332" s="25"/>
      <c r="G332" s="25"/>
      <c r="H332" s="25"/>
    </row>
    <row r="333" spans="1:8" s="17" customFormat="1">
      <c r="A333" s="25"/>
      <c r="B333" s="25"/>
      <c r="C333" s="25"/>
      <c r="D333" s="25"/>
      <c r="E333" s="25"/>
      <c r="F333" s="25"/>
      <c r="G333" s="25"/>
      <c r="H333" s="25"/>
    </row>
    <row r="334" spans="1:8" s="17" customFormat="1">
      <c r="A334" s="25"/>
      <c r="B334" s="25"/>
      <c r="C334" s="25"/>
      <c r="D334" s="25"/>
      <c r="E334" s="25"/>
      <c r="F334" s="25"/>
      <c r="G334" s="25"/>
      <c r="H334" s="25"/>
    </row>
    <row r="335" spans="1:8" s="17" customFormat="1">
      <c r="A335" s="25"/>
      <c r="B335" s="25"/>
      <c r="C335" s="25"/>
      <c r="D335" s="25"/>
      <c r="E335" s="25"/>
      <c r="F335" s="25"/>
      <c r="G335" s="25"/>
      <c r="H335" s="25"/>
    </row>
    <row r="336" spans="1:8" s="17" customFormat="1">
      <c r="A336" s="25"/>
      <c r="B336" s="25"/>
      <c r="C336" s="25"/>
      <c r="D336" s="25"/>
      <c r="E336" s="25"/>
      <c r="F336" s="25"/>
      <c r="G336" s="25"/>
      <c r="H336" s="25"/>
    </row>
    <row r="337" spans="1:8" s="17" customFormat="1">
      <c r="A337" s="25"/>
      <c r="B337" s="25"/>
      <c r="C337" s="25"/>
      <c r="D337" s="25"/>
      <c r="E337" s="25"/>
      <c r="F337" s="25"/>
      <c r="G337" s="25"/>
      <c r="H337" s="25"/>
    </row>
    <row r="338" spans="1:8" s="17" customFormat="1">
      <c r="A338" s="25"/>
      <c r="B338" s="25"/>
      <c r="C338" s="25"/>
      <c r="D338" s="25"/>
      <c r="E338" s="25"/>
      <c r="F338" s="25"/>
      <c r="G338" s="25"/>
      <c r="H338" s="25"/>
    </row>
    <row r="339" spans="1:8" s="17" customFormat="1">
      <c r="A339" s="25"/>
      <c r="B339" s="25"/>
      <c r="C339" s="25"/>
      <c r="D339" s="25"/>
      <c r="E339" s="25"/>
      <c r="F339" s="25"/>
      <c r="G339" s="25"/>
      <c r="H339" s="25"/>
    </row>
    <row r="340" spans="1:8" s="17" customFormat="1">
      <c r="A340" s="25"/>
      <c r="B340" s="25"/>
      <c r="C340" s="25"/>
      <c r="D340" s="25"/>
      <c r="E340" s="25"/>
      <c r="F340" s="25"/>
      <c r="G340" s="25"/>
      <c r="H340" s="25"/>
    </row>
    <row r="341" spans="1:8" s="17" customFormat="1">
      <c r="A341" s="25"/>
      <c r="B341" s="25"/>
      <c r="C341" s="25"/>
      <c r="D341" s="25"/>
      <c r="E341" s="25"/>
      <c r="F341" s="25"/>
      <c r="G341" s="25"/>
      <c r="H341" s="25"/>
    </row>
    <row r="342" spans="1:8" s="17" customFormat="1">
      <c r="A342" s="25"/>
      <c r="B342" s="25"/>
      <c r="C342" s="25"/>
      <c r="D342" s="25"/>
      <c r="E342" s="25"/>
      <c r="F342" s="25"/>
      <c r="G342" s="25"/>
      <c r="H342" s="25"/>
    </row>
    <row r="343" spans="1:8" s="17" customFormat="1">
      <c r="A343" s="25"/>
      <c r="B343" s="25"/>
      <c r="C343" s="25"/>
      <c r="D343" s="25"/>
      <c r="E343" s="25"/>
      <c r="F343" s="25"/>
      <c r="G343" s="25"/>
      <c r="H343" s="25"/>
    </row>
    <row r="344" spans="1:8" s="17" customFormat="1">
      <c r="A344" s="25"/>
      <c r="B344" s="25"/>
      <c r="C344" s="25"/>
      <c r="D344" s="25"/>
      <c r="E344" s="25"/>
      <c r="F344" s="25"/>
      <c r="G344" s="25"/>
      <c r="H344" s="25"/>
    </row>
    <row r="345" spans="1:8" s="17" customFormat="1">
      <c r="A345" s="25"/>
      <c r="B345" s="25"/>
      <c r="C345" s="25"/>
      <c r="D345" s="25"/>
      <c r="E345" s="25"/>
      <c r="F345" s="25"/>
      <c r="G345" s="25"/>
      <c r="H345" s="25"/>
    </row>
    <row r="346" spans="1:8" s="17" customFormat="1">
      <c r="A346" s="25"/>
      <c r="B346" s="25"/>
      <c r="C346" s="25"/>
      <c r="D346" s="25"/>
      <c r="E346" s="25"/>
      <c r="F346" s="25"/>
      <c r="G346" s="25"/>
      <c r="H346" s="25"/>
    </row>
    <row r="347" spans="1:8" s="17" customFormat="1">
      <c r="A347" s="25"/>
      <c r="B347" s="25"/>
      <c r="C347" s="25"/>
      <c r="D347" s="25"/>
      <c r="E347" s="25"/>
      <c r="F347" s="25"/>
      <c r="G347" s="25"/>
      <c r="H347" s="25"/>
    </row>
    <row r="348" spans="1:8" s="17" customFormat="1">
      <c r="A348" s="25"/>
      <c r="B348" s="25"/>
      <c r="C348" s="25"/>
      <c r="D348" s="25"/>
      <c r="E348" s="25"/>
      <c r="F348" s="25"/>
      <c r="G348" s="25"/>
      <c r="H348" s="25"/>
    </row>
    <row r="349" spans="1:8" s="17" customFormat="1">
      <c r="A349" s="25"/>
      <c r="B349" s="25"/>
      <c r="C349" s="25"/>
      <c r="D349" s="25"/>
      <c r="E349" s="25"/>
      <c r="F349" s="25"/>
      <c r="G349" s="25"/>
      <c r="H349" s="25"/>
    </row>
    <row r="350" spans="1:8" s="17" customFormat="1">
      <c r="A350" s="25"/>
      <c r="B350" s="25"/>
      <c r="C350" s="25"/>
      <c r="D350" s="25"/>
      <c r="E350" s="25"/>
      <c r="F350" s="25"/>
      <c r="G350" s="25"/>
      <c r="H350" s="25"/>
    </row>
    <row r="351" spans="1:8" s="17" customFormat="1">
      <c r="A351" s="25"/>
      <c r="B351" s="25"/>
      <c r="C351" s="25"/>
      <c r="D351" s="25"/>
      <c r="E351" s="25"/>
      <c r="F351" s="25"/>
      <c r="G351" s="25"/>
      <c r="H351" s="25"/>
    </row>
    <row r="352" spans="1:8" s="17" customFormat="1">
      <c r="A352" s="25"/>
      <c r="B352" s="25"/>
      <c r="C352" s="25"/>
      <c r="D352" s="25"/>
      <c r="E352" s="25"/>
      <c r="F352" s="25"/>
      <c r="G352" s="25"/>
      <c r="H352" s="25"/>
    </row>
    <row r="353" spans="1:8" s="17" customFormat="1">
      <c r="A353" s="25"/>
      <c r="B353" s="25"/>
      <c r="C353" s="25"/>
      <c r="D353" s="25"/>
      <c r="E353" s="25"/>
      <c r="F353" s="25"/>
      <c r="G353" s="25"/>
      <c r="H353" s="25"/>
    </row>
    <row r="354" spans="1:8" s="17" customFormat="1">
      <c r="A354" s="25"/>
      <c r="B354" s="25"/>
      <c r="C354" s="25"/>
      <c r="D354" s="25"/>
      <c r="E354" s="25"/>
      <c r="F354" s="25"/>
      <c r="G354" s="25"/>
      <c r="H354" s="25"/>
    </row>
    <row r="355" spans="1:8" s="17" customFormat="1">
      <c r="A355" s="25"/>
      <c r="B355" s="25"/>
      <c r="C355" s="25"/>
      <c r="D355" s="25"/>
      <c r="E355" s="25"/>
      <c r="F355" s="25"/>
      <c r="G355" s="25"/>
      <c r="H355" s="25"/>
    </row>
    <row r="356" spans="1:8" s="17" customFormat="1">
      <c r="A356" s="25"/>
      <c r="B356" s="25"/>
      <c r="C356" s="25"/>
      <c r="D356" s="25"/>
      <c r="E356" s="25"/>
      <c r="F356" s="25"/>
      <c r="G356" s="25"/>
      <c r="H356" s="25"/>
    </row>
    <row r="357" spans="1:8" s="17" customFormat="1">
      <c r="A357" s="25"/>
      <c r="B357" s="25"/>
      <c r="C357" s="25"/>
      <c r="D357" s="25"/>
      <c r="E357" s="25"/>
      <c r="F357" s="25"/>
      <c r="G357" s="25"/>
      <c r="H357" s="25"/>
    </row>
    <row r="358" spans="1:8" s="17" customFormat="1">
      <c r="A358" s="25"/>
      <c r="B358" s="25"/>
      <c r="C358" s="25"/>
      <c r="D358" s="25"/>
      <c r="E358" s="25"/>
      <c r="F358" s="25"/>
      <c r="G358" s="25"/>
      <c r="H358" s="25"/>
    </row>
    <row r="359" spans="1:8" s="17" customFormat="1">
      <c r="A359" s="25"/>
      <c r="B359" s="25"/>
      <c r="C359" s="25"/>
      <c r="D359" s="25"/>
      <c r="E359" s="25"/>
      <c r="F359" s="25"/>
      <c r="G359" s="25"/>
      <c r="H359" s="25"/>
    </row>
    <row r="360" spans="1:8" s="17" customFormat="1">
      <c r="A360" s="25"/>
      <c r="B360" s="25"/>
      <c r="C360" s="25"/>
      <c r="D360" s="25"/>
      <c r="E360" s="25"/>
      <c r="F360" s="25"/>
      <c r="G360" s="25"/>
      <c r="H360" s="25"/>
    </row>
    <row r="361" spans="1:8" s="17" customFormat="1">
      <c r="A361" s="25"/>
      <c r="B361" s="25"/>
      <c r="C361" s="25"/>
      <c r="D361" s="25"/>
      <c r="E361" s="25"/>
      <c r="F361" s="25"/>
      <c r="G361" s="25"/>
      <c r="H361" s="25"/>
    </row>
    <row r="362" spans="1:8" s="17" customFormat="1">
      <c r="A362" s="25"/>
      <c r="B362" s="25"/>
      <c r="C362" s="25"/>
      <c r="D362" s="25"/>
      <c r="E362" s="25"/>
      <c r="F362" s="25"/>
      <c r="G362" s="25"/>
      <c r="H362" s="25"/>
    </row>
    <row r="363" spans="1:8" s="17" customFormat="1">
      <c r="A363" s="25"/>
      <c r="B363" s="25"/>
      <c r="C363" s="25"/>
      <c r="D363" s="25"/>
      <c r="E363" s="25"/>
      <c r="F363" s="25"/>
      <c r="G363" s="25"/>
      <c r="H363" s="25"/>
    </row>
    <row r="364" spans="1:8" s="17" customFormat="1">
      <c r="A364" s="25"/>
      <c r="B364" s="25"/>
      <c r="C364" s="25"/>
      <c r="D364" s="25"/>
      <c r="E364" s="25"/>
      <c r="F364" s="25"/>
      <c r="G364" s="25"/>
      <c r="H364" s="25"/>
    </row>
    <row r="365" spans="1:8" s="17" customFormat="1">
      <c r="A365" s="25"/>
      <c r="B365" s="25"/>
      <c r="C365" s="25"/>
      <c r="D365" s="25"/>
      <c r="E365" s="25"/>
      <c r="F365" s="25"/>
      <c r="G365" s="25"/>
      <c r="H365" s="25"/>
    </row>
    <row r="366" spans="1:8" s="17" customFormat="1">
      <c r="A366" s="25"/>
      <c r="B366" s="25"/>
      <c r="C366" s="25"/>
      <c r="D366" s="25"/>
      <c r="E366" s="25"/>
      <c r="F366" s="25"/>
      <c r="G366" s="25"/>
      <c r="H366" s="25"/>
    </row>
    <row r="367" spans="1:8" s="17" customFormat="1">
      <c r="A367" s="25"/>
      <c r="B367" s="25"/>
      <c r="C367" s="25"/>
      <c r="D367" s="25"/>
      <c r="E367" s="25"/>
      <c r="F367" s="25"/>
      <c r="G367" s="25"/>
      <c r="H367" s="25"/>
    </row>
    <row r="368" spans="1:8" s="17" customFormat="1">
      <c r="A368" s="25"/>
      <c r="B368" s="25"/>
      <c r="C368" s="25"/>
      <c r="D368" s="25"/>
      <c r="E368" s="25"/>
      <c r="F368" s="25"/>
      <c r="G368" s="25"/>
      <c r="H368" s="25"/>
    </row>
    <row r="369" spans="1:8" s="17" customFormat="1">
      <c r="A369" s="25"/>
      <c r="B369" s="25"/>
      <c r="C369" s="25"/>
      <c r="D369" s="25"/>
      <c r="E369" s="25"/>
      <c r="F369" s="25"/>
      <c r="G369" s="25"/>
      <c r="H369" s="25"/>
    </row>
    <row r="370" spans="1:8" s="17" customFormat="1">
      <c r="A370" s="25"/>
      <c r="B370" s="25"/>
      <c r="C370" s="25"/>
      <c r="D370" s="25"/>
      <c r="E370" s="25"/>
      <c r="F370" s="25"/>
      <c r="G370" s="25"/>
      <c r="H370" s="25"/>
    </row>
    <row r="371" spans="1:8" s="17" customFormat="1">
      <c r="A371" s="25"/>
      <c r="B371" s="25"/>
      <c r="C371" s="25"/>
      <c r="D371" s="25"/>
      <c r="E371" s="25"/>
      <c r="F371" s="25"/>
      <c r="G371" s="25"/>
      <c r="H371" s="25"/>
    </row>
    <row r="372" spans="1:8" s="17" customFormat="1">
      <c r="A372" s="25"/>
      <c r="B372" s="25"/>
      <c r="C372" s="25"/>
      <c r="D372" s="25"/>
      <c r="E372" s="25"/>
      <c r="F372" s="25"/>
      <c r="G372" s="25"/>
      <c r="H372" s="25"/>
    </row>
    <row r="373" spans="1:8" s="17" customFormat="1">
      <c r="A373" s="25"/>
      <c r="B373" s="25"/>
      <c r="C373" s="25"/>
      <c r="D373" s="25"/>
      <c r="E373" s="25"/>
      <c r="F373" s="25"/>
      <c r="G373" s="25"/>
      <c r="H373" s="25"/>
    </row>
    <row r="374" spans="1:8" s="17" customFormat="1">
      <c r="A374" s="25"/>
      <c r="B374" s="25"/>
      <c r="C374" s="25"/>
      <c r="D374" s="25"/>
      <c r="E374" s="25"/>
      <c r="F374" s="25"/>
      <c r="G374" s="25"/>
      <c r="H374" s="25"/>
    </row>
    <row r="375" spans="1:8" s="17" customFormat="1">
      <c r="A375" s="25"/>
      <c r="B375" s="25"/>
      <c r="C375" s="25"/>
      <c r="D375" s="25"/>
      <c r="E375" s="25"/>
      <c r="F375" s="25"/>
      <c r="G375" s="25"/>
      <c r="H375" s="25"/>
    </row>
    <row r="376" spans="1:8" s="17" customFormat="1">
      <c r="A376" s="25"/>
      <c r="B376" s="25"/>
      <c r="C376" s="25"/>
      <c r="D376" s="25"/>
      <c r="E376" s="25"/>
      <c r="F376" s="25"/>
      <c r="G376" s="25"/>
      <c r="H376" s="25"/>
    </row>
    <row r="377" spans="1:8" s="17" customFormat="1">
      <c r="A377" s="25"/>
      <c r="B377" s="25"/>
      <c r="C377" s="25"/>
      <c r="D377" s="25"/>
      <c r="E377" s="25"/>
      <c r="F377" s="25"/>
      <c r="G377" s="25"/>
      <c r="H377" s="25"/>
    </row>
    <row r="378" spans="1:8" s="17" customFormat="1">
      <c r="A378" s="25"/>
      <c r="B378" s="25"/>
      <c r="C378" s="25"/>
      <c r="D378" s="25"/>
      <c r="E378" s="25"/>
      <c r="F378" s="25"/>
      <c r="G378" s="25"/>
      <c r="H378" s="25"/>
    </row>
    <row r="379" spans="1:8" s="17" customFormat="1">
      <c r="A379" s="25"/>
      <c r="B379" s="25"/>
      <c r="C379" s="25"/>
      <c r="D379" s="25"/>
      <c r="E379" s="25"/>
      <c r="F379" s="25"/>
      <c r="G379" s="25"/>
      <c r="H379" s="25"/>
    </row>
    <row r="380" spans="1:8" s="17" customFormat="1">
      <c r="A380" s="25"/>
      <c r="B380" s="25"/>
      <c r="C380" s="25"/>
      <c r="D380" s="25"/>
      <c r="E380" s="25"/>
      <c r="F380" s="25"/>
      <c r="G380" s="25"/>
      <c r="H380" s="25"/>
    </row>
    <row r="381" spans="1:8" s="17" customFormat="1">
      <c r="A381" s="25"/>
      <c r="B381" s="25"/>
      <c r="C381" s="25"/>
      <c r="D381" s="25"/>
      <c r="E381" s="25"/>
      <c r="F381" s="25"/>
      <c r="G381" s="25"/>
      <c r="H381" s="25"/>
    </row>
    <row r="382" spans="1:8" s="17" customFormat="1">
      <c r="A382" s="25"/>
      <c r="B382" s="25"/>
      <c r="C382" s="25"/>
      <c r="D382" s="25"/>
      <c r="E382" s="25"/>
      <c r="F382" s="25"/>
      <c r="G382" s="25"/>
      <c r="H382" s="25"/>
    </row>
    <row r="383" spans="1:8" s="17" customFormat="1">
      <c r="A383" s="25"/>
      <c r="B383" s="25"/>
      <c r="C383" s="25"/>
      <c r="D383" s="25"/>
      <c r="E383" s="25"/>
      <c r="F383" s="25"/>
      <c r="G383" s="25"/>
      <c r="H383" s="25"/>
    </row>
    <row r="384" spans="1:8" s="17" customFormat="1">
      <c r="A384" s="25"/>
      <c r="B384" s="25"/>
      <c r="C384" s="25"/>
      <c r="D384" s="25"/>
      <c r="E384" s="25"/>
      <c r="F384" s="25"/>
      <c r="G384" s="25"/>
      <c r="H384" s="25"/>
    </row>
    <row r="385" spans="1:8" s="17" customFormat="1">
      <c r="A385" s="25"/>
      <c r="B385" s="25"/>
      <c r="C385" s="25"/>
      <c r="D385" s="25"/>
      <c r="E385" s="25"/>
      <c r="F385" s="25"/>
      <c r="G385" s="25"/>
      <c r="H385" s="25"/>
    </row>
    <row r="386" spans="1:8" s="17" customFormat="1">
      <c r="A386" s="25"/>
      <c r="B386" s="25"/>
      <c r="C386" s="25"/>
      <c r="D386" s="25"/>
      <c r="E386" s="25"/>
      <c r="F386" s="25"/>
      <c r="G386" s="25"/>
      <c r="H386" s="25"/>
    </row>
    <row r="387" spans="1:8" s="17" customFormat="1">
      <c r="A387" s="25"/>
      <c r="B387" s="25"/>
      <c r="C387" s="25"/>
      <c r="D387" s="25"/>
      <c r="E387" s="25"/>
      <c r="F387" s="25"/>
      <c r="G387" s="25"/>
      <c r="H387" s="25"/>
    </row>
    <row r="388" spans="1:8" s="17" customFormat="1">
      <c r="A388" s="25"/>
      <c r="B388" s="25"/>
      <c r="C388" s="25"/>
      <c r="D388" s="25"/>
      <c r="E388" s="25"/>
      <c r="F388" s="25"/>
      <c r="G388" s="25"/>
      <c r="H388" s="25"/>
    </row>
    <row r="389" spans="1:8" s="17" customFormat="1">
      <c r="A389" s="25"/>
      <c r="B389" s="25"/>
      <c r="C389" s="25"/>
      <c r="D389" s="25"/>
      <c r="E389" s="25"/>
      <c r="F389" s="25"/>
      <c r="G389" s="25"/>
      <c r="H389" s="25"/>
    </row>
    <row r="390" spans="1:8" s="17" customFormat="1">
      <c r="A390" s="25"/>
      <c r="B390" s="25"/>
      <c r="C390" s="25"/>
      <c r="D390" s="25"/>
      <c r="E390" s="25"/>
      <c r="F390" s="25"/>
      <c r="G390" s="25"/>
      <c r="H390" s="25"/>
    </row>
    <row r="391" spans="1:8" s="17" customFormat="1">
      <c r="A391" s="25"/>
      <c r="B391" s="25"/>
      <c r="C391" s="25"/>
      <c r="D391" s="25"/>
      <c r="E391" s="25"/>
      <c r="F391" s="25"/>
      <c r="G391" s="25"/>
      <c r="H391" s="25"/>
    </row>
    <row r="392" spans="1:8" s="17" customFormat="1">
      <c r="A392" s="25"/>
      <c r="B392" s="25"/>
      <c r="C392" s="25"/>
      <c r="D392" s="25"/>
      <c r="E392" s="25"/>
      <c r="F392" s="25"/>
      <c r="G392" s="25"/>
      <c r="H392" s="25"/>
    </row>
    <row r="393" spans="1:8" s="17" customFormat="1">
      <c r="A393" s="25"/>
      <c r="B393" s="25"/>
      <c r="C393" s="25"/>
      <c r="D393" s="25"/>
      <c r="E393" s="25"/>
      <c r="F393" s="25"/>
      <c r="G393" s="25"/>
      <c r="H393" s="25"/>
    </row>
    <row r="394" spans="1:8" s="17" customFormat="1">
      <c r="A394" s="25"/>
      <c r="B394" s="25"/>
      <c r="C394" s="25"/>
      <c r="D394" s="25"/>
      <c r="E394" s="25"/>
      <c r="F394" s="25"/>
      <c r="G394" s="25"/>
      <c r="H394" s="25"/>
    </row>
    <row r="395" spans="1:8" s="17" customFormat="1">
      <c r="A395" s="25"/>
      <c r="B395" s="25"/>
      <c r="C395" s="25"/>
      <c r="D395" s="25"/>
      <c r="E395" s="25"/>
      <c r="F395" s="25"/>
      <c r="G395" s="25"/>
      <c r="H395" s="25"/>
    </row>
    <row r="396" spans="1:8" s="17" customFormat="1">
      <c r="A396" s="25"/>
      <c r="B396" s="25"/>
      <c r="C396" s="25"/>
      <c r="D396" s="25"/>
      <c r="E396" s="25"/>
      <c r="F396" s="25"/>
      <c r="G396" s="25"/>
      <c r="H396" s="25"/>
    </row>
    <row r="397" spans="1:8" s="17" customFormat="1">
      <c r="A397" s="25"/>
      <c r="B397" s="25"/>
      <c r="C397" s="25"/>
      <c r="D397" s="25"/>
      <c r="E397" s="25"/>
      <c r="F397" s="25"/>
      <c r="G397" s="25"/>
      <c r="H397" s="25"/>
    </row>
    <row r="398" spans="1:8" s="17" customFormat="1">
      <c r="A398" s="25"/>
      <c r="B398" s="25"/>
      <c r="C398" s="25"/>
      <c r="D398" s="25"/>
      <c r="E398" s="25"/>
      <c r="F398" s="25"/>
      <c r="G398" s="25"/>
      <c r="H398" s="25"/>
    </row>
    <row r="399" spans="1:8" s="17" customFormat="1">
      <c r="A399" s="25"/>
      <c r="B399" s="25"/>
      <c r="C399" s="25"/>
      <c r="D399" s="25"/>
      <c r="E399" s="25"/>
      <c r="F399" s="25"/>
      <c r="G399" s="25"/>
      <c r="H399" s="25"/>
    </row>
    <row r="400" spans="1:8" s="17" customFormat="1">
      <c r="A400" s="25"/>
      <c r="B400" s="25"/>
      <c r="C400" s="25"/>
      <c r="D400" s="25"/>
      <c r="E400" s="25"/>
      <c r="F400" s="25"/>
      <c r="G400" s="25"/>
      <c r="H400" s="25"/>
    </row>
    <row r="401" spans="1:8" s="17" customFormat="1">
      <c r="A401" s="25"/>
      <c r="B401" s="25"/>
      <c r="C401" s="25"/>
      <c r="D401" s="25"/>
      <c r="E401" s="25"/>
      <c r="F401" s="25"/>
      <c r="G401" s="25"/>
      <c r="H401" s="25"/>
    </row>
    <row r="402" spans="1:8" s="17" customFormat="1">
      <c r="A402" s="25"/>
      <c r="B402" s="25"/>
      <c r="C402" s="25"/>
      <c r="D402" s="25"/>
      <c r="E402" s="25"/>
      <c r="F402" s="25"/>
      <c r="G402" s="25"/>
      <c r="H402" s="25"/>
    </row>
    <row r="403" spans="1:8" s="17" customFormat="1">
      <c r="A403" s="25"/>
      <c r="B403" s="25"/>
      <c r="C403" s="25"/>
      <c r="D403" s="25"/>
      <c r="E403" s="25"/>
      <c r="F403" s="25"/>
      <c r="G403" s="25"/>
      <c r="H403" s="25"/>
    </row>
    <row r="404" spans="1:8" s="17" customFormat="1">
      <c r="A404" s="25"/>
      <c r="B404" s="25"/>
      <c r="C404" s="25"/>
      <c r="D404" s="25"/>
      <c r="E404" s="25"/>
      <c r="F404" s="25"/>
      <c r="G404" s="25"/>
      <c r="H404" s="25"/>
    </row>
    <row r="405" spans="1:8" s="17" customFormat="1">
      <c r="A405" s="25"/>
      <c r="B405" s="25"/>
      <c r="C405" s="25"/>
      <c r="D405" s="25"/>
      <c r="E405" s="25"/>
      <c r="F405" s="25"/>
      <c r="G405" s="25"/>
      <c r="H405" s="25"/>
    </row>
    <row r="406" spans="1:8" s="17" customFormat="1">
      <c r="A406" s="25"/>
      <c r="B406" s="25"/>
      <c r="C406" s="25"/>
      <c r="D406" s="25"/>
      <c r="E406" s="25"/>
      <c r="F406" s="25"/>
      <c r="G406" s="25"/>
      <c r="H406" s="25"/>
    </row>
    <row r="407" spans="1:8" s="17" customFormat="1">
      <c r="A407" s="25"/>
      <c r="B407" s="25"/>
      <c r="C407" s="25"/>
      <c r="D407" s="25"/>
      <c r="E407" s="25"/>
      <c r="F407" s="25"/>
      <c r="G407" s="25"/>
      <c r="H407" s="25"/>
    </row>
    <row r="408" spans="1:8" s="17" customFormat="1">
      <c r="A408" s="25"/>
      <c r="B408" s="25"/>
      <c r="C408" s="25"/>
      <c r="D408" s="25"/>
      <c r="E408" s="25"/>
      <c r="F408" s="25"/>
      <c r="G408" s="25"/>
      <c r="H408" s="25"/>
    </row>
    <row r="409" spans="1:8" s="17" customFormat="1">
      <c r="A409" s="25"/>
      <c r="B409" s="25"/>
      <c r="C409" s="25"/>
      <c r="D409" s="25"/>
      <c r="E409" s="25"/>
      <c r="F409" s="25"/>
      <c r="G409" s="25"/>
      <c r="H409" s="25"/>
    </row>
    <row r="410" spans="1:8" s="17" customFormat="1">
      <c r="A410" s="25"/>
      <c r="B410" s="25"/>
      <c r="C410" s="25"/>
      <c r="D410" s="25"/>
      <c r="E410" s="25"/>
      <c r="F410" s="25"/>
      <c r="G410" s="25"/>
      <c r="H410" s="25"/>
    </row>
    <row r="411" spans="1:8" s="17" customFormat="1">
      <c r="A411" s="25"/>
      <c r="B411" s="25"/>
      <c r="C411" s="25"/>
      <c r="D411" s="25"/>
      <c r="E411" s="25"/>
      <c r="F411" s="25"/>
      <c r="G411" s="25"/>
      <c r="H411" s="25"/>
    </row>
    <row r="412" spans="1:8" s="17" customFormat="1">
      <c r="A412" s="25"/>
      <c r="B412" s="25"/>
      <c r="C412" s="25"/>
      <c r="D412" s="25"/>
      <c r="E412" s="25"/>
      <c r="F412" s="25"/>
      <c r="G412" s="25"/>
      <c r="H412" s="25"/>
    </row>
    <row r="413" spans="1:8" s="17" customFormat="1">
      <c r="A413" s="25"/>
      <c r="B413" s="25"/>
      <c r="C413" s="25"/>
      <c r="D413" s="25"/>
      <c r="E413" s="25"/>
      <c r="F413" s="25"/>
      <c r="G413" s="25"/>
      <c r="H413" s="25"/>
    </row>
    <row r="414" spans="1:8" s="17" customFormat="1">
      <c r="A414" s="25"/>
      <c r="B414" s="25"/>
      <c r="C414" s="25"/>
      <c r="D414" s="25"/>
      <c r="E414" s="25"/>
      <c r="F414" s="25"/>
      <c r="G414" s="25"/>
      <c r="H414" s="25"/>
    </row>
    <row r="415" spans="1:8" s="17" customFormat="1">
      <c r="A415" s="25"/>
      <c r="B415" s="25"/>
      <c r="C415" s="25"/>
      <c r="D415" s="25"/>
      <c r="E415" s="25"/>
      <c r="F415" s="25"/>
      <c r="G415" s="25"/>
      <c r="H415" s="25"/>
    </row>
    <row r="416" spans="1:8" s="17" customFormat="1">
      <c r="A416" s="25"/>
      <c r="B416" s="25"/>
      <c r="C416" s="25"/>
      <c r="D416" s="25"/>
      <c r="E416" s="25"/>
      <c r="F416" s="25"/>
      <c r="G416" s="25"/>
      <c r="H416" s="25"/>
    </row>
    <row r="417" spans="1:8" s="17" customFormat="1">
      <c r="A417" s="25"/>
      <c r="B417" s="25"/>
      <c r="C417" s="25"/>
      <c r="D417" s="25"/>
      <c r="E417" s="25"/>
      <c r="F417" s="25"/>
      <c r="G417" s="25"/>
      <c r="H417" s="25"/>
    </row>
    <row r="418" spans="1:8" s="17" customFormat="1">
      <c r="A418" s="25"/>
      <c r="B418" s="25"/>
      <c r="C418" s="25"/>
      <c r="D418" s="25"/>
      <c r="E418" s="25"/>
      <c r="F418" s="25"/>
      <c r="G418" s="25"/>
      <c r="H418" s="25"/>
    </row>
    <row r="419" spans="1:8" s="17" customFormat="1">
      <c r="A419" s="25"/>
      <c r="B419" s="25"/>
      <c r="C419" s="25"/>
      <c r="D419" s="25"/>
      <c r="E419" s="25"/>
      <c r="F419" s="25"/>
      <c r="G419" s="25"/>
      <c r="H419" s="25"/>
    </row>
    <row r="420" spans="1:8" s="17" customFormat="1">
      <c r="A420" s="25"/>
      <c r="B420" s="25"/>
      <c r="C420" s="25"/>
      <c r="D420" s="25"/>
      <c r="E420" s="25"/>
      <c r="F420" s="25"/>
      <c r="G420" s="25"/>
      <c r="H420" s="25"/>
    </row>
    <row r="421" spans="1:8" s="17" customFormat="1">
      <c r="A421" s="25"/>
      <c r="B421" s="25"/>
      <c r="C421" s="25"/>
      <c r="D421" s="25"/>
      <c r="E421" s="25"/>
      <c r="F421" s="25"/>
      <c r="G421" s="25"/>
      <c r="H421" s="25"/>
    </row>
    <row r="422" spans="1:8" s="17" customFormat="1">
      <c r="A422" s="25"/>
      <c r="B422" s="25"/>
      <c r="C422" s="25"/>
      <c r="D422" s="25"/>
      <c r="E422" s="25"/>
      <c r="F422" s="25"/>
      <c r="G422" s="25"/>
      <c r="H422" s="25"/>
    </row>
    <row r="423" spans="1:8" s="17" customFormat="1">
      <c r="A423" s="25"/>
      <c r="B423" s="25"/>
      <c r="C423" s="25"/>
      <c r="D423" s="25"/>
      <c r="E423" s="25"/>
      <c r="F423" s="25"/>
      <c r="G423" s="25"/>
      <c r="H423" s="25"/>
    </row>
    <row r="424" spans="1:8" s="17" customFormat="1">
      <c r="A424" s="25"/>
      <c r="B424" s="25"/>
      <c r="C424" s="25"/>
      <c r="D424" s="25"/>
      <c r="E424" s="25"/>
      <c r="F424" s="25"/>
      <c r="G424" s="25"/>
      <c r="H424" s="25"/>
    </row>
    <row r="425" spans="1:8" s="17" customFormat="1">
      <c r="A425" s="25"/>
      <c r="B425" s="25"/>
      <c r="C425" s="25"/>
      <c r="D425" s="25"/>
      <c r="E425" s="25"/>
      <c r="F425" s="25"/>
      <c r="G425" s="25"/>
      <c r="H425" s="25"/>
    </row>
    <row r="426" spans="1:8" s="17" customFormat="1">
      <c r="A426" s="25"/>
      <c r="B426" s="25"/>
      <c r="C426" s="25"/>
      <c r="D426" s="25"/>
      <c r="E426" s="25"/>
      <c r="F426" s="25"/>
      <c r="G426" s="25"/>
      <c r="H426" s="25"/>
    </row>
    <row r="427" spans="1:8" s="17" customFormat="1">
      <c r="A427" s="25"/>
      <c r="B427" s="25"/>
      <c r="C427" s="25"/>
      <c r="D427" s="25"/>
      <c r="E427" s="25"/>
      <c r="F427" s="25"/>
      <c r="G427" s="25"/>
      <c r="H427" s="25"/>
    </row>
    <row r="428" spans="1:8" s="17" customFormat="1">
      <c r="A428" s="25"/>
      <c r="B428" s="25"/>
      <c r="C428" s="25"/>
      <c r="D428" s="25"/>
      <c r="E428" s="25"/>
      <c r="F428" s="25"/>
      <c r="G428" s="25"/>
      <c r="H428" s="25"/>
    </row>
    <row r="429" spans="1:8" s="17" customFormat="1">
      <c r="A429" s="25"/>
      <c r="B429" s="25"/>
      <c r="C429" s="25"/>
      <c r="D429" s="25"/>
      <c r="E429" s="25"/>
      <c r="F429" s="25"/>
      <c r="G429" s="25"/>
      <c r="H429" s="25"/>
    </row>
    <row r="430" spans="1:8" s="17" customFormat="1">
      <c r="A430" s="25"/>
      <c r="B430" s="25"/>
      <c r="C430" s="25"/>
      <c r="D430" s="25"/>
      <c r="E430" s="25"/>
      <c r="F430" s="25"/>
      <c r="G430" s="25"/>
      <c r="H430" s="25"/>
    </row>
    <row r="431" spans="1:8" s="17" customFormat="1">
      <c r="A431" s="25"/>
      <c r="B431" s="25"/>
      <c r="C431" s="25"/>
      <c r="D431" s="25"/>
      <c r="E431" s="25"/>
      <c r="F431" s="25"/>
      <c r="G431" s="25"/>
      <c r="H431" s="25"/>
    </row>
    <row r="432" spans="1:8" s="17" customFormat="1">
      <c r="A432" s="25"/>
      <c r="B432" s="25"/>
      <c r="C432" s="25"/>
      <c r="D432" s="25"/>
      <c r="E432" s="25"/>
      <c r="F432" s="25"/>
      <c r="G432" s="25"/>
      <c r="H432" s="25"/>
    </row>
    <row r="433" spans="1:8" s="17" customFormat="1">
      <c r="A433" s="25"/>
      <c r="B433" s="25"/>
      <c r="C433" s="25"/>
      <c r="D433" s="25"/>
      <c r="E433" s="25"/>
      <c r="F433" s="25"/>
      <c r="G433" s="25"/>
      <c r="H433" s="25"/>
    </row>
    <row r="434" spans="1:8" s="17" customFormat="1">
      <c r="A434" s="25"/>
      <c r="B434" s="25"/>
      <c r="C434" s="25"/>
      <c r="D434" s="25"/>
      <c r="E434" s="25"/>
      <c r="F434" s="25"/>
      <c r="G434" s="25"/>
      <c r="H434" s="25"/>
    </row>
    <row r="435" spans="1:8" s="17" customFormat="1">
      <c r="A435" s="25"/>
      <c r="B435" s="25"/>
      <c r="C435" s="25"/>
      <c r="D435" s="25"/>
      <c r="E435" s="25"/>
      <c r="F435" s="25"/>
      <c r="G435" s="25"/>
      <c r="H435" s="25"/>
    </row>
    <row r="436" spans="1:8" s="17" customFormat="1">
      <c r="A436" s="25"/>
      <c r="B436" s="25"/>
      <c r="C436" s="25"/>
      <c r="D436" s="25"/>
      <c r="E436" s="25"/>
      <c r="F436" s="25"/>
      <c r="G436" s="25"/>
      <c r="H436" s="25"/>
    </row>
    <row r="437" spans="1:8" s="17" customFormat="1">
      <c r="A437" s="25"/>
      <c r="B437" s="25"/>
      <c r="C437" s="25"/>
      <c r="D437" s="25"/>
      <c r="E437" s="25"/>
      <c r="F437" s="25"/>
      <c r="G437" s="25"/>
      <c r="H437" s="25"/>
    </row>
    <row r="438" spans="1:8" s="17" customFormat="1">
      <c r="A438" s="25"/>
      <c r="B438" s="25"/>
      <c r="C438" s="25"/>
      <c r="D438" s="25"/>
      <c r="E438" s="25"/>
      <c r="F438" s="25"/>
      <c r="G438" s="25"/>
      <c r="H438" s="25"/>
    </row>
    <row r="439" spans="1:8" s="17" customFormat="1">
      <c r="A439" s="25"/>
      <c r="B439" s="25"/>
      <c r="C439" s="25"/>
      <c r="D439" s="25"/>
      <c r="E439" s="25"/>
      <c r="F439" s="25"/>
      <c r="G439" s="25"/>
      <c r="H439" s="25"/>
    </row>
    <row r="440" spans="1:8" s="17" customFormat="1">
      <c r="A440" s="25"/>
      <c r="B440" s="25"/>
      <c r="C440" s="25"/>
      <c r="D440" s="25"/>
      <c r="E440" s="25"/>
      <c r="F440" s="25"/>
      <c r="G440" s="25"/>
      <c r="H440" s="25"/>
    </row>
    <row r="441" spans="1:8" s="17" customFormat="1">
      <c r="A441" s="25"/>
      <c r="B441" s="25"/>
      <c r="C441" s="25"/>
      <c r="D441" s="25"/>
      <c r="E441" s="25"/>
      <c r="F441" s="25"/>
      <c r="G441" s="25"/>
      <c r="H441" s="25"/>
    </row>
    <row r="442" spans="1:8" s="17" customFormat="1">
      <c r="A442" s="25"/>
      <c r="B442" s="25"/>
      <c r="C442" s="25"/>
      <c r="D442" s="25"/>
      <c r="E442" s="25"/>
      <c r="F442" s="25"/>
      <c r="G442" s="25"/>
      <c r="H442" s="25"/>
    </row>
    <row r="443" spans="1:8" s="17" customFormat="1">
      <c r="A443" s="25"/>
      <c r="B443" s="25"/>
      <c r="C443" s="25"/>
      <c r="D443" s="25"/>
      <c r="E443" s="25"/>
      <c r="F443" s="25"/>
      <c r="G443" s="25"/>
      <c r="H443" s="25"/>
    </row>
    <row r="444" spans="1:8" s="17" customFormat="1">
      <c r="A444" s="25"/>
      <c r="B444" s="25"/>
      <c r="C444" s="25"/>
      <c r="D444" s="25"/>
      <c r="E444" s="25"/>
      <c r="F444" s="25"/>
      <c r="G444" s="25"/>
      <c r="H444" s="25"/>
    </row>
    <row r="445" spans="1:8" s="17" customFormat="1">
      <c r="A445" s="25"/>
      <c r="B445" s="25"/>
      <c r="C445" s="25"/>
      <c r="D445" s="25"/>
      <c r="E445" s="25"/>
      <c r="F445" s="25"/>
      <c r="G445" s="25"/>
      <c r="H445" s="25"/>
    </row>
    <row r="446" spans="1:8" s="17" customFormat="1">
      <c r="A446" s="25"/>
      <c r="B446" s="25"/>
      <c r="C446" s="25"/>
      <c r="D446" s="25"/>
      <c r="E446" s="25"/>
      <c r="F446" s="25"/>
      <c r="G446" s="25"/>
      <c r="H446" s="25"/>
    </row>
    <row r="447" spans="1:8" s="17" customFormat="1">
      <c r="A447" s="25"/>
      <c r="B447" s="25"/>
      <c r="C447" s="25"/>
      <c r="D447" s="25"/>
      <c r="E447" s="25"/>
      <c r="F447" s="25"/>
      <c r="G447" s="25"/>
      <c r="H447" s="25"/>
    </row>
    <row r="448" spans="1:8" s="17" customFormat="1">
      <c r="A448" s="25"/>
      <c r="B448" s="25"/>
      <c r="C448" s="25"/>
      <c r="D448" s="25"/>
      <c r="E448" s="25"/>
      <c r="F448" s="25"/>
      <c r="G448" s="25"/>
      <c r="H448" s="25"/>
    </row>
    <row r="449" spans="1:8" s="17" customFormat="1">
      <c r="A449" s="25"/>
      <c r="B449" s="25"/>
      <c r="C449" s="25"/>
      <c r="D449" s="25"/>
      <c r="E449" s="25"/>
      <c r="F449" s="25"/>
      <c r="G449" s="25"/>
      <c r="H449" s="25"/>
    </row>
    <row r="450" spans="1:8" s="17" customFormat="1">
      <c r="A450" s="25"/>
      <c r="B450" s="25"/>
      <c r="C450" s="25"/>
      <c r="D450" s="25"/>
      <c r="E450" s="25"/>
      <c r="F450" s="25"/>
      <c r="G450" s="25"/>
      <c r="H450" s="25"/>
    </row>
    <row r="451" spans="1:8" s="17" customFormat="1">
      <c r="A451" s="25"/>
      <c r="B451" s="25"/>
      <c r="C451" s="25"/>
      <c r="D451" s="25"/>
      <c r="E451" s="25"/>
      <c r="F451" s="25"/>
      <c r="G451" s="25"/>
      <c r="H451" s="25"/>
    </row>
    <row r="452" spans="1:8" s="17" customFormat="1">
      <c r="A452" s="25"/>
      <c r="B452" s="25"/>
      <c r="C452" s="25"/>
      <c r="D452" s="25"/>
      <c r="E452" s="25"/>
      <c r="F452" s="25"/>
      <c r="G452" s="25"/>
      <c r="H452" s="25"/>
    </row>
    <row r="453" spans="1:8" s="17" customFormat="1">
      <c r="A453" s="25"/>
      <c r="B453" s="25"/>
      <c r="C453" s="25"/>
      <c r="D453" s="25"/>
      <c r="E453" s="25"/>
      <c r="F453" s="25"/>
      <c r="G453" s="25"/>
      <c r="H453" s="25"/>
    </row>
    <row r="454" spans="1:8" s="17" customFormat="1">
      <c r="A454" s="25"/>
      <c r="B454" s="25"/>
      <c r="C454" s="25"/>
      <c r="D454" s="25"/>
      <c r="E454" s="25"/>
      <c r="F454" s="25"/>
      <c r="G454" s="25"/>
      <c r="H454" s="25"/>
    </row>
    <row r="455" spans="1:8" s="17" customFormat="1">
      <c r="A455" s="25"/>
      <c r="B455" s="25"/>
      <c r="C455" s="25"/>
      <c r="D455" s="25"/>
      <c r="E455" s="25"/>
      <c r="F455" s="25"/>
      <c r="G455" s="25"/>
      <c r="H455" s="25"/>
    </row>
    <row r="456" spans="1:8" s="17" customFormat="1">
      <c r="A456" s="25"/>
      <c r="B456" s="25"/>
      <c r="C456" s="25"/>
      <c r="D456" s="25"/>
      <c r="E456" s="25"/>
      <c r="F456" s="25"/>
      <c r="G456" s="25"/>
      <c r="H456" s="25"/>
    </row>
    <row r="457" spans="1:8" s="17" customFormat="1">
      <c r="A457" s="25"/>
      <c r="B457" s="25"/>
      <c r="C457" s="25"/>
      <c r="D457" s="25"/>
      <c r="E457" s="25"/>
      <c r="F457" s="25"/>
      <c r="G457" s="25"/>
      <c r="H457" s="25"/>
    </row>
    <row r="458" spans="1:8" s="17" customFormat="1">
      <c r="A458" s="25"/>
      <c r="B458" s="25"/>
      <c r="C458" s="25"/>
      <c r="D458" s="25"/>
      <c r="E458" s="25"/>
      <c r="F458" s="25"/>
      <c r="G458" s="25"/>
      <c r="H458" s="25"/>
    </row>
    <row r="459" spans="1:8" s="17" customFormat="1">
      <c r="A459" s="25"/>
      <c r="B459" s="25"/>
      <c r="C459" s="25"/>
      <c r="D459" s="25"/>
      <c r="E459" s="25"/>
      <c r="F459" s="25"/>
      <c r="G459" s="25"/>
      <c r="H459" s="25"/>
    </row>
    <row r="460" spans="1:8" s="17" customFormat="1">
      <c r="A460" s="25"/>
      <c r="B460" s="25"/>
      <c r="C460" s="25"/>
      <c r="D460" s="25"/>
      <c r="E460" s="25"/>
      <c r="F460" s="25"/>
      <c r="G460" s="25"/>
      <c r="H460" s="25"/>
    </row>
    <row r="461" spans="1:8" s="17" customFormat="1">
      <c r="A461" s="25"/>
      <c r="B461" s="25"/>
      <c r="C461" s="25"/>
      <c r="D461" s="25"/>
      <c r="E461" s="25"/>
      <c r="F461" s="25"/>
      <c r="G461" s="25"/>
      <c r="H461" s="25"/>
    </row>
    <row r="462" spans="1:8" s="17" customFormat="1">
      <c r="A462" s="25"/>
      <c r="B462" s="25"/>
      <c r="C462" s="25"/>
      <c r="D462" s="25"/>
      <c r="E462" s="25"/>
      <c r="F462" s="25"/>
      <c r="G462" s="25"/>
      <c r="H462" s="25"/>
    </row>
    <row r="463" spans="1:8" s="17" customFormat="1">
      <c r="A463" s="25"/>
      <c r="B463" s="25"/>
      <c r="C463" s="25"/>
      <c r="D463" s="25"/>
      <c r="E463" s="25"/>
      <c r="F463" s="25"/>
      <c r="G463" s="25"/>
      <c r="H463" s="25"/>
    </row>
    <row r="464" spans="1:8" s="17" customFormat="1">
      <c r="A464" s="25"/>
      <c r="B464" s="25"/>
      <c r="C464" s="25"/>
      <c r="D464" s="25"/>
      <c r="E464" s="25"/>
      <c r="F464" s="25"/>
      <c r="G464" s="25"/>
      <c r="H464" s="25"/>
    </row>
    <row r="465" spans="1:8" s="17" customFormat="1">
      <c r="A465" s="25"/>
      <c r="B465" s="25"/>
      <c r="C465" s="25"/>
      <c r="D465" s="25"/>
      <c r="E465" s="25"/>
      <c r="F465" s="25"/>
      <c r="G465" s="25"/>
      <c r="H465" s="25"/>
    </row>
    <row r="466" spans="1:8" s="17" customFormat="1">
      <c r="A466" s="25"/>
      <c r="B466" s="25"/>
      <c r="C466" s="25"/>
      <c r="D466" s="25"/>
      <c r="E466" s="25"/>
      <c r="F466" s="25"/>
      <c r="G466" s="25"/>
      <c r="H466" s="25"/>
    </row>
    <row r="467" spans="1:8" s="17" customFormat="1">
      <c r="A467" s="25"/>
      <c r="B467" s="25"/>
      <c r="C467" s="25"/>
      <c r="D467" s="25"/>
      <c r="E467" s="25"/>
      <c r="F467" s="25"/>
      <c r="G467" s="25"/>
      <c r="H467" s="25"/>
    </row>
    <row r="468" spans="1:8" s="17" customFormat="1">
      <c r="A468" s="25"/>
      <c r="B468" s="25"/>
      <c r="C468" s="25"/>
      <c r="D468" s="25"/>
      <c r="E468" s="25"/>
      <c r="F468" s="25"/>
      <c r="G468" s="25"/>
      <c r="H468" s="25"/>
    </row>
    <row r="469" spans="1:8" s="17" customFormat="1">
      <c r="A469" s="25"/>
      <c r="B469" s="25"/>
      <c r="C469" s="25"/>
      <c r="D469" s="25"/>
      <c r="E469" s="25"/>
      <c r="F469" s="25"/>
      <c r="G469" s="25"/>
      <c r="H469" s="25"/>
    </row>
    <row r="470" spans="1:8" s="17" customFormat="1">
      <c r="A470" s="25"/>
      <c r="B470" s="25"/>
      <c r="C470" s="25"/>
      <c r="D470" s="25"/>
      <c r="E470" s="25"/>
      <c r="F470" s="25"/>
      <c r="G470" s="25"/>
      <c r="H470" s="25"/>
    </row>
    <row r="471" spans="1:8" s="17" customFormat="1">
      <c r="A471" s="25"/>
      <c r="B471" s="25"/>
      <c r="C471" s="25"/>
      <c r="D471" s="25"/>
      <c r="E471" s="25"/>
      <c r="F471" s="25"/>
      <c r="G471" s="25"/>
      <c r="H471" s="25"/>
    </row>
    <row r="472" spans="1:8" s="17" customFormat="1">
      <c r="A472" s="25"/>
      <c r="B472" s="25"/>
      <c r="C472" s="25"/>
      <c r="D472" s="25"/>
      <c r="E472" s="25"/>
      <c r="F472" s="25"/>
      <c r="G472" s="25"/>
      <c r="H472" s="25"/>
    </row>
    <row r="473" spans="1:8" s="17" customFormat="1">
      <c r="A473" s="25"/>
      <c r="B473" s="25"/>
      <c r="C473" s="25"/>
      <c r="D473" s="25"/>
      <c r="E473" s="25"/>
      <c r="F473" s="25"/>
      <c r="G473" s="25"/>
      <c r="H473" s="25"/>
    </row>
    <row r="474" spans="1:8" s="17" customFormat="1">
      <c r="A474" s="25"/>
      <c r="B474" s="25"/>
      <c r="C474" s="25"/>
      <c r="D474" s="25"/>
      <c r="E474" s="25"/>
      <c r="F474" s="25"/>
      <c r="G474" s="25"/>
      <c r="H474" s="25"/>
    </row>
    <row r="475" spans="1:8" s="17" customFormat="1">
      <c r="A475" s="25"/>
      <c r="B475" s="25"/>
      <c r="C475" s="25"/>
      <c r="D475" s="25"/>
      <c r="E475" s="25"/>
      <c r="F475" s="25"/>
      <c r="G475" s="25"/>
      <c r="H475" s="25"/>
    </row>
    <row r="476" spans="1:8" s="17" customFormat="1">
      <c r="A476" s="25"/>
      <c r="B476" s="25"/>
      <c r="C476" s="25"/>
      <c r="D476" s="25"/>
      <c r="E476" s="25"/>
      <c r="F476" s="25"/>
      <c r="G476" s="25"/>
      <c r="H476" s="25"/>
    </row>
    <row r="477" spans="1:8" s="17" customFormat="1">
      <c r="A477" s="25"/>
      <c r="B477" s="25"/>
      <c r="C477" s="25"/>
      <c r="D477" s="25"/>
      <c r="E477" s="25"/>
      <c r="F477" s="25"/>
      <c r="G477" s="25"/>
      <c r="H477" s="25"/>
    </row>
    <row r="478" spans="1:8" s="17" customFormat="1">
      <c r="A478" s="25"/>
      <c r="B478" s="25"/>
      <c r="C478" s="25"/>
      <c r="D478" s="25"/>
      <c r="E478" s="25"/>
      <c r="F478" s="25"/>
      <c r="G478" s="25"/>
      <c r="H478" s="25"/>
    </row>
    <row r="479" spans="1:8" s="17" customFormat="1">
      <c r="A479" s="25"/>
      <c r="B479" s="25"/>
      <c r="C479" s="25"/>
      <c r="D479" s="25"/>
      <c r="E479" s="25"/>
      <c r="F479" s="25"/>
      <c r="G479" s="25"/>
      <c r="H479" s="25"/>
    </row>
    <row r="480" spans="1:8" s="17" customFormat="1">
      <c r="A480" s="25"/>
      <c r="B480" s="25"/>
      <c r="C480" s="25"/>
      <c r="D480" s="25"/>
      <c r="E480" s="25"/>
      <c r="F480" s="25"/>
      <c r="G480" s="25"/>
      <c r="H480" s="25"/>
    </row>
    <row r="481" spans="1:8" s="17" customFormat="1">
      <c r="A481" s="25"/>
      <c r="B481" s="25"/>
      <c r="C481" s="25"/>
      <c r="D481" s="25"/>
      <c r="E481" s="25"/>
      <c r="F481" s="25"/>
      <c r="G481" s="25"/>
      <c r="H481" s="25"/>
    </row>
    <row r="482" spans="1:8" s="17" customFormat="1">
      <c r="A482" s="25"/>
      <c r="B482" s="25"/>
      <c r="C482" s="25"/>
      <c r="D482" s="25"/>
      <c r="E482" s="25"/>
      <c r="F482" s="25"/>
      <c r="G482" s="25"/>
      <c r="H482" s="25"/>
    </row>
    <row r="483" spans="1:8" s="17" customFormat="1">
      <c r="A483" s="25"/>
      <c r="B483" s="25"/>
      <c r="C483" s="25"/>
      <c r="D483" s="25"/>
      <c r="E483" s="25"/>
      <c r="F483" s="25"/>
      <c r="G483" s="25"/>
      <c r="H483" s="25"/>
    </row>
    <row r="484" spans="1:8" s="17" customFormat="1">
      <c r="A484" s="25"/>
      <c r="B484" s="25"/>
      <c r="C484" s="25"/>
      <c r="D484" s="25"/>
      <c r="E484" s="25"/>
      <c r="F484" s="25"/>
      <c r="G484" s="25"/>
      <c r="H484" s="25"/>
    </row>
    <row r="485" spans="1:8" s="17" customFormat="1">
      <c r="A485" s="25"/>
      <c r="B485" s="25"/>
      <c r="C485" s="25"/>
      <c r="D485" s="25"/>
      <c r="E485" s="25"/>
      <c r="F485" s="25"/>
      <c r="G485" s="25"/>
      <c r="H485" s="25"/>
    </row>
    <row r="486" spans="1:8" s="17" customFormat="1">
      <c r="A486" s="25"/>
      <c r="B486" s="25"/>
      <c r="C486" s="25"/>
      <c r="D486" s="25"/>
      <c r="E486" s="25"/>
      <c r="F486" s="25"/>
      <c r="G486" s="25"/>
      <c r="H486" s="25"/>
    </row>
    <row r="487" spans="1:8" s="17" customFormat="1">
      <c r="A487" s="25"/>
      <c r="B487" s="25"/>
      <c r="C487" s="25"/>
      <c r="D487" s="25"/>
      <c r="E487" s="25"/>
      <c r="F487" s="25"/>
      <c r="G487" s="25"/>
      <c r="H487" s="25"/>
    </row>
    <row r="488" spans="1:8" s="17" customFormat="1">
      <c r="A488" s="25"/>
      <c r="B488" s="25"/>
      <c r="C488" s="25"/>
      <c r="D488" s="25"/>
      <c r="E488" s="25"/>
      <c r="F488" s="25"/>
      <c r="G488" s="25"/>
      <c r="H488" s="25"/>
    </row>
    <row r="489" spans="1:8" s="17" customFormat="1">
      <c r="A489" s="25"/>
      <c r="B489" s="25"/>
      <c r="C489" s="25"/>
      <c r="D489" s="25"/>
      <c r="E489" s="25"/>
      <c r="F489" s="25"/>
      <c r="G489" s="25"/>
      <c r="H489" s="25"/>
    </row>
    <row r="490" spans="1:8" s="17" customFormat="1">
      <c r="A490" s="25"/>
      <c r="B490" s="25"/>
      <c r="C490" s="25"/>
      <c r="D490" s="25"/>
      <c r="E490" s="25"/>
      <c r="F490" s="25"/>
      <c r="G490" s="25"/>
      <c r="H490" s="25"/>
    </row>
    <row r="491" spans="1:8" s="17" customFormat="1">
      <c r="A491" s="25"/>
      <c r="B491" s="25"/>
      <c r="C491" s="25"/>
      <c r="D491" s="25"/>
      <c r="E491" s="25"/>
      <c r="F491" s="25"/>
      <c r="G491" s="25"/>
      <c r="H491" s="25"/>
    </row>
    <row r="492" spans="1:8" s="17" customFormat="1">
      <c r="A492" s="25"/>
      <c r="B492" s="25"/>
      <c r="C492" s="25"/>
      <c r="D492" s="25"/>
      <c r="E492" s="25"/>
      <c r="F492" s="25"/>
      <c r="G492" s="25"/>
      <c r="H492" s="25"/>
    </row>
    <row r="493" spans="1:8" s="17" customFormat="1">
      <c r="A493" s="25"/>
      <c r="B493" s="25"/>
      <c r="C493" s="25"/>
      <c r="D493" s="25"/>
      <c r="E493" s="25"/>
      <c r="F493" s="25"/>
      <c r="G493" s="25"/>
      <c r="H493" s="25"/>
    </row>
    <row r="494" spans="1:8" s="17" customFormat="1">
      <c r="A494" s="25"/>
      <c r="B494" s="25"/>
      <c r="C494" s="25"/>
      <c r="D494" s="25"/>
      <c r="E494" s="25"/>
      <c r="F494" s="25"/>
      <c r="G494" s="25"/>
      <c r="H494" s="25"/>
    </row>
    <row r="495" spans="1:8" s="17" customFormat="1">
      <c r="A495" s="25"/>
      <c r="B495" s="25"/>
      <c r="C495" s="25"/>
      <c r="D495" s="25"/>
      <c r="E495" s="25"/>
      <c r="F495" s="25"/>
      <c r="G495" s="25"/>
      <c r="H495" s="25"/>
    </row>
    <row r="496" spans="1:8" s="17" customFormat="1">
      <c r="A496" s="25"/>
      <c r="B496" s="25"/>
      <c r="C496" s="25"/>
      <c r="D496" s="25"/>
      <c r="E496" s="25"/>
      <c r="F496" s="25"/>
      <c r="G496" s="25"/>
      <c r="H496" s="25"/>
    </row>
    <row r="497" spans="1:8" s="17" customFormat="1">
      <c r="A497" s="25"/>
      <c r="B497" s="25"/>
      <c r="C497" s="25"/>
      <c r="D497" s="25"/>
      <c r="E497" s="25"/>
      <c r="F497" s="25"/>
      <c r="G497" s="25"/>
      <c r="H497" s="25"/>
    </row>
    <row r="498" spans="1:8" s="17" customFormat="1">
      <c r="A498" s="25"/>
      <c r="B498" s="25"/>
      <c r="C498" s="25"/>
      <c r="D498" s="25"/>
      <c r="E498" s="25"/>
      <c r="F498" s="25"/>
      <c r="G498" s="25"/>
      <c r="H498" s="25"/>
    </row>
    <row r="499" spans="1:8" s="17" customFormat="1">
      <c r="A499" s="25"/>
      <c r="B499" s="25"/>
      <c r="C499" s="25"/>
      <c r="D499" s="25"/>
      <c r="E499" s="25"/>
      <c r="F499" s="25"/>
      <c r="G499" s="25"/>
      <c r="H499" s="25"/>
    </row>
    <row r="500" spans="1:8" s="17" customFormat="1">
      <c r="A500" s="25"/>
      <c r="B500" s="25"/>
      <c r="C500" s="25"/>
      <c r="D500" s="25"/>
      <c r="E500" s="25"/>
      <c r="F500" s="25"/>
      <c r="G500" s="25"/>
      <c r="H500" s="25"/>
    </row>
    <row r="501" spans="1:8" s="17" customFormat="1">
      <c r="A501" s="25"/>
      <c r="B501" s="25"/>
      <c r="C501" s="25"/>
      <c r="D501" s="25"/>
      <c r="E501" s="25"/>
      <c r="F501" s="25"/>
      <c r="G501" s="25"/>
      <c r="H501" s="25"/>
    </row>
    <row r="502" spans="1:8" s="17" customFormat="1">
      <c r="A502" s="25"/>
      <c r="B502" s="25"/>
      <c r="C502" s="25"/>
      <c r="D502" s="25"/>
      <c r="E502" s="25"/>
      <c r="F502" s="25"/>
      <c r="G502" s="25"/>
      <c r="H502" s="25"/>
    </row>
    <row r="503" spans="1:8" s="17" customFormat="1">
      <c r="A503" s="25"/>
      <c r="B503" s="25"/>
      <c r="C503" s="25"/>
      <c r="D503" s="25"/>
      <c r="E503" s="25"/>
      <c r="F503" s="25"/>
      <c r="G503" s="25"/>
      <c r="H503" s="25"/>
    </row>
    <row r="504" spans="1:8" s="17" customFormat="1">
      <c r="A504" s="25"/>
      <c r="B504" s="25"/>
      <c r="C504" s="25"/>
      <c r="D504" s="25"/>
      <c r="E504" s="25"/>
      <c r="F504" s="25"/>
      <c r="G504" s="25"/>
      <c r="H504" s="25"/>
    </row>
    <row r="505" spans="1:8" s="17" customFormat="1">
      <c r="A505" s="25"/>
      <c r="B505" s="25"/>
      <c r="C505" s="25"/>
      <c r="D505" s="25"/>
      <c r="E505" s="25"/>
      <c r="F505" s="25"/>
      <c r="G505" s="25"/>
      <c r="H505" s="25"/>
    </row>
    <row r="506" spans="1:8" s="17" customFormat="1">
      <c r="A506" s="25"/>
      <c r="B506" s="25"/>
      <c r="C506" s="25"/>
      <c r="D506" s="25"/>
      <c r="E506" s="25"/>
      <c r="F506" s="25"/>
      <c r="G506" s="25"/>
      <c r="H506" s="25"/>
    </row>
    <row r="507" spans="1:8" s="17" customFormat="1">
      <c r="A507" s="25"/>
      <c r="B507" s="25"/>
      <c r="C507" s="25"/>
      <c r="D507" s="25"/>
      <c r="E507" s="25"/>
      <c r="F507" s="25"/>
      <c r="G507" s="25"/>
      <c r="H507" s="25"/>
    </row>
    <row r="508" spans="1:8" s="17" customFormat="1">
      <c r="A508" s="25"/>
      <c r="B508" s="25"/>
      <c r="C508" s="25"/>
      <c r="D508" s="25"/>
      <c r="E508" s="25"/>
      <c r="F508" s="25"/>
      <c r="G508" s="25"/>
      <c r="H508" s="25"/>
    </row>
    <row r="509" spans="1:8" s="17" customFormat="1">
      <c r="A509" s="25"/>
      <c r="B509" s="25"/>
      <c r="C509" s="25"/>
      <c r="D509" s="25"/>
      <c r="E509" s="25"/>
      <c r="F509" s="25"/>
      <c r="G509" s="25"/>
      <c r="H509" s="25"/>
    </row>
    <row r="510" spans="1:8" s="17" customFormat="1">
      <c r="A510" s="25"/>
      <c r="B510" s="25"/>
      <c r="C510" s="25"/>
      <c r="D510" s="25"/>
      <c r="E510" s="25"/>
      <c r="F510" s="25"/>
      <c r="G510" s="25"/>
      <c r="H510" s="25"/>
    </row>
    <row r="511" spans="1:8" s="17" customFormat="1">
      <c r="A511" s="25"/>
      <c r="B511" s="25"/>
      <c r="C511" s="25"/>
      <c r="D511" s="25"/>
      <c r="E511" s="25"/>
      <c r="F511" s="25"/>
      <c r="G511" s="25"/>
      <c r="H511" s="25"/>
    </row>
    <row r="512" spans="1:8" s="17" customFormat="1">
      <c r="A512" s="25"/>
      <c r="B512" s="25"/>
      <c r="C512" s="25"/>
      <c r="D512" s="25"/>
      <c r="E512" s="25"/>
      <c r="F512" s="25"/>
      <c r="G512" s="25"/>
      <c r="H512" s="25"/>
    </row>
    <row r="513" spans="1:8" s="17" customFormat="1">
      <c r="A513" s="25"/>
      <c r="B513" s="25"/>
      <c r="C513" s="25"/>
      <c r="D513" s="25"/>
      <c r="E513" s="25"/>
      <c r="F513" s="25"/>
      <c r="G513" s="25"/>
      <c r="H513" s="25"/>
    </row>
    <row r="514" spans="1:8" s="17" customFormat="1">
      <c r="A514" s="25"/>
      <c r="B514" s="25"/>
      <c r="C514" s="25"/>
      <c r="D514" s="25"/>
      <c r="E514" s="25"/>
      <c r="F514" s="25"/>
      <c r="G514" s="25"/>
      <c r="H514" s="25"/>
    </row>
    <row r="515" spans="1:8" s="17" customFormat="1">
      <c r="A515" s="25"/>
      <c r="B515" s="25"/>
      <c r="C515" s="25"/>
      <c r="D515" s="25"/>
      <c r="E515" s="25"/>
      <c r="F515" s="25"/>
      <c r="G515" s="25"/>
      <c r="H515" s="25"/>
    </row>
    <row r="516" spans="1:8" s="17" customFormat="1">
      <c r="A516" s="25"/>
      <c r="B516" s="25"/>
      <c r="C516" s="25"/>
      <c r="D516" s="25"/>
      <c r="E516" s="25"/>
      <c r="F516" s="25"/>
      <c r="G516" s="25"/>
      <c r="H516" s="25"/>
    </row>
    <row r="517" spans="1:8" s="17" customFormat="1">
      <c r="A517" s="25"/>
      <c r="B517" s="25"/>
      <c r="C517" s="25"/>
      <c r="D517" s="25"/>
      <c r="E517" s="25"/>
      <c r="F517" s="25"/>
      <c r="G517" s="25"/>
      <c r="H517" s="25"/>
    </row>
    <row r="518" spans="1:8" s="17" customFormat="1">
      <c r="A518" s="25"/>
      <c r="B518" s="25"/>
      <c r="C518" s="25"/>
      <c r="D518" s="25"/>
      <c r="E518" s="25"/>
      <c r="F518" s="25"/>
      <c r="G518" s="25"/>
      <c r="H518" s="25"/>
    </row>
    <row r="519" spans="1:8" s="17" customFormat="1">
      <c r="A519" s="25"/>
      <c r="B519" s="25"/>
      <c r="C519" s="25"/>
      <c r="D519" s="25"/>
      <c r="E519" s="25"/>
      <c r="F519" s="25"/>
      <c r="G519" s="25"/>
      <c r="H519" s="25"/>
    </row>
    <row r="520" spans="1:8" s="17" customFormat="1">
      <c r="A520" s="25"/>
      <c r="B520" s="25"/>
      <c r="C520" s="25"/>
      <c r="D520" s="25"/>
      <c r="E520" s="25"/>
      <c r="F520" s="25"/>
      <c r="G520" s="25"/>
      <c r="H520" s="25"/>
    </row>
    <row r="521" spans="1:8" s="17" customFormat="1">
      <c r="A521" s="25"/>
      <c r="B521" s="25"/>
      <c r="C521" s="25"/>
      <c r="D521" s="25"/>
      <c r="E521" s="25"/>
      <c r="F521" s="25"/>
      <c r="G521" s="25"/>
      <c r="H521" s="25"/>
    </row>
    <row r="522" spans="1:8" s="17" customFormat="1">
      <c r="A522" s="25"/>
      <c r="B522" s="25"/>
      <c r="C522" s="25"/>
      <c r="D522" s="25"/>
      <c r="E522" s="25"/>
      <c r="F522" s="25"/>
      <c r="G522" s="25"/>
      <c r="H522" s="25"/>
    </row>
    <row r="523" spans="1:8" s="17" customFormat="1">
      <c r="A523" s="25"/>
      <c r="B523" s="25"/>
      <c r="C523" s="25"/>
      <c r="D523" s="25"/>
      <c r="E523" s="25"/>
      <c r="F523" s="25"/>
      <c r="G523" s="25"/>
      <c r="H523" s="25"/>
    </row>
    <row r="524" spans="1:8" s="17" customFormat="1">
      <c r="A524" s="25"/>
      <c r="B524" s="25"/>
      <c r="C524" s="25"/>
      <c r="D524" s="25"/>
      <c r="E524" s="25"/>
      <c r="F524" s="25"/>
      <c r="G524" s="25"/>
      <c r="H524" s="25"/>
    </row>
    <row r="525" spans="1:8" s="17" customFormat="1">
      <c r="A525" s="25"/>
      <c r="B525" s="25"/>
      <c r="C525" s="25"/>
      <c r="D525" s="25"/>
      <c r="E525" s="25"/>
      <c r="F525" s="25"/>
      <c r="G525" s="25"/>
      <c r="H525" s="25"/>
    </row>
    <row r="526" spans="1:8" s="17" customFormat="1">
      <c r="A526" s="25"/>
      <c r="B526" s="25"/>
      <c r="C526" s="25"/>
      <c r="D526" s="25"/>
      <c r="E526" s="25"/>
      <c r="F526" s="25"/>
      <c r="G526" s="25"/>
      <c r="H526" s="25"/>
    </row>
    <row r="527" spans="1:8" s="17" customFormat="1">
      <c r="A527" s="25"/>
      <c r="B527" s="25"/>
      <c r="C527" s="25"/>
      <c r="D527" s="25"/>
      <c r="E527" s="25"/>
      <c r="F527" s="25"/>
      <c r="G527" s="25"/>
      <c r="H527" s="25"/>
    </row>
    <row r="528" spans="1:8" s="17" customFormat="1">
      <c r="A528" s="25"/>
      <c r="B528" s="25"/>
      <c r="C528" s="25"/>
      <c r="D528" s="25"/>
      <c r="E528" s="25"/>
      <c r="F528" s="25"/>
      <c r="G528" s="25"/>
      <c r="H528" s="25"/>
    </row>
    <row r="529" spans="1:8" s="17" customFormat="1">
      <c r="A529" s="25"/>
      <c r="B529" s="25"/>
      <c r="C529" s="25"/>
      <c r="D529" s="25"/>
      <c r="E529" s="25"/>
      <c r="F529" s="25"/>
      <c r="G529" s="25"/>
      <c r="H529" s="25"/>
    </row>
    <row r="530" spans="1:8" s="17" customFormat="1">
      <c r="A530" s="25"/>
      <c r="B530" s="25"/>
      <c r="C530" s="25"/>
      <c r="D530" s="25"/>
      <c r="E530" s="25"/>
      <c r="F530" s="25"/>
      <c r="G530" s="25"/>
      <c r="H530" s="25"/>
    </row>
    <row r="531" spans="1:8" s="17" customFormat="1">
      <c r="A531" s="25"/>
      <c r="B531" s="25"/>
      <c r="C531" s="25"/>
      <c r="D531" s="25"/>
      <c r="E531" s="25"/>
      <c r="F531" s="25"/>
      <c r="G531" s="25"/>
      <c r="H531" s="25"/>
    </row>
    <row r="532" spans="1:8" s="17" customFormat="1">
      <c r="A532" s="25"/>
      <c r="B532" s="25"/>
      <c r="C532" s="25"/>
      <c r="D532" s="25"/>
      <c r="E532" s="25"/>
      <c r="F532" s="25"/>
      <c r="G532" s="25"/>
      <c r="H532" s="25"/>
    </row>
    <row r="533" spans="1:8" s="17" customFormat="1">
      <c r="A533" s="25"/>
      <c r="B533" s="25"/>
      <c r="C533" s="25"/>
      <c r="D533" s="25"/>
      <c r="E533" s="25"/>
      <c r="F533" s="25"/>
      <c r="G533" s="25"/>
      <c r="H533" s="25"/>
    </row>
    <row r="534" spans="1:8" s="17" customFormat="1">
      <c r="A534" s="25"/>
      <c r="B534" s="25"/>
      <c r="C534" s="25"/>
      <c r="D534" s="25"/>
      <c r="E534" s="25"/>
      <c r="F534" s="25"/>
      <c r="G534" s="25"/>
      <c r="H534" s="25"/>
    </row>
    <row r="535" spans="1:8" s="17" customFormat="1">
      <c r="A535" s="25"/>
      <c r="B535" s="25"/>
      <c r="C535" s="25"/>
      <c r="D535" s="25"/>
      <c r="E535" s="25"/>
      <c r="F535" s="25"/>
      <c r="G535" s="25"/>
      <c r="H535" s="25"/>
    </row>
    <row r="536" spans="1:8" s="17" customFormat="1">
      <c r="A536" s="25"/>
      <c r="B536" s="25"/>
      <c r="C536" s="25"/>
      <c r="D536" s="25"/>
      <c r="E536" s="25"/>
      <c r="F536" s="25"/>
      <c r="G536" s="25"/>
      <c r="H536" s="25"/>
    </row>
    <row r="537" spans="1:8" s="17" customFormat="1">
      <c r="A537" s="25"/>
      <c r="B537" s="25"/>
      <c r="C537" s="25"/>
      <c r="D537" s="25"/>
      <c r="E537" s="25"/>
      <c r="F537" s="25"/>
      <c r="G537" s="25"/>
      <c r="H537" s="25"/>
    </row>
    <row r="538" spans="1:8" s="17" customFormat="1">
      <c r="A538" s="25"/>
      <c r="B538" s="25"/>
      <c r="C538" s="25"/>
      <c r="D538" s="25"/>
      <c r="E538" s="25"/>
      <c r="F538" s="25"/>
      <c r="G538" s="25"/>
      <c r="H538" s="25"/>
    </row>
    <row r="539" spans="1:8" s="17" customFormat="1">
      <c r="A539" s="25"/>
      <c r="B539" s="25"/>
      <c r="C539" s="25"/>
      <c r="D539" s="25"/>
      <c r="E539" s="25"/>
      <c r="F539" s="25"/>
      <c r="G539" s="25"/>
      <c r="H539" s="25"/>
    </row>
    <row r="540" spans="1:8" s="17" customFormat="1">
      <c r="A540" s="25"/>
      <c r="B540" s="25"/>
      <c r="C540" s="25"/>
      <c r="D540" s="25"/>
      <c r="E540" s="25"/>
      <c r="F540" s="25"/>
      <c r="G540" s="25"/>
      <c r="H540" s="25"/>
    </row>
    <row r="541" spans="1:8" s="17" customFormat="1">
      <c r="A541" s="25"/>
      <c r="B541" s="25"/>
      <c r="C541" s="25"/>
      <c r="D541" s="25"/>
      <c r="E541" s="25"/>
      <c r="F541" s="25"/>
      <c r="G541" s="25"/>
      <c r="H541" s="25"/>
    </row>
    <row r="542" spans="1:8" s="17" customFormat="1">
      <c r="A542" s="25"/>
      <c r="B542" s="25"/>
      <c r="C542" s="25"/>
      <c r="D542" s="25"/>
      <c r="E542" s="25"/>
      <c r="F542" s="25"/>
      <c r="G542" s="25"/>
      <c r="H542" s="25"/>
    </row>
    <row r="543" spans="1:8" s="17" customFormat="1">
      <c r="A543" s="25"/>
      <c r="B543" s="25"/>
      <c r="C543" s="25"/>
      <c r="D543" s="25"/>
      <c r="E543" s="25"/>
      <c r="F543" s="25"/>
      <c r="G543" s="25"/>
      <c r="H543" s="25"/>
    </row>
    <row r="544" spans="1:8" s="17" customFormat="1">
      <c r="A544" s="25"/>
      <c r="B544" s="25"/>
      <c r="C544" s="25"/>
      <c r="D544" s="25"/>
      <c r="E544" s="25"/>
      <c r="F544" s="25"/>
      <c r="G544" s="25"/>
      <c r="H544" s="25"/>
    </row>
    <row r="545" spans="1:8" s="17" customFormat="1">
      <c r="A545" s="25"/>
      <c r="B545" s="25"/>
      <c r="C545" s="25"/>
      <c r="D545" s="25"/>
      <c r="E545" s="25"/>
      <c r="F545" s="25"/>
      <c r="G545" s="25"/>
      <c r="H545" s="25"/>
    </row>
    <row r="546" spans="1:8" s="17" customFormat="1">
      <c r="A546" s="25"/>
      <c r="B546" s="25"/>
      <c r="C546" s="25"/>
      <c r="D546" s="25"/>
      <c r="E546" s="25"/>
      <c r="F546" s="25"/>
      <c r="G546" s="25"/>
      <c r="H546" s="25"/>
    </row>
    <row r="547" spans="1:8" s="17" customFormat="1">
      <c r="A547" s="25"/>
      <c r="B547" s="25"/>
      <c r="C547" s="25"/>
      <c r="D547" s="25"/>
      <c r="E547" s="25"/>
      <c r="F547" s="25"/>
      <c r="G547" s="25"/>
      <c r="H547" s="25"/>
    </row>
    <row r="548" spans="1:8" s="17" customFormat="1">
      <c r="A548" s="25"/>
      <c r="B548" s="25"/>
      <c r="C548" s="25"/>
      <c r="D548" s="25"/>
      <c r="E548" s="25"/>
      <c r="F548" s="25"/>
      <c r="G548" s="25"/>
      <c r="H548" s="25"/>
    </row>
    <row r="549" spans="1:8" s="17" customFormat="1">
      <c r="A549" s="25"/>
      <c r="B549" s="25"/>
      <c r="C549" s="25"/>
      <c r="D549" s="25"/>
      <c r="E549" s="25"/>
      <c r="F549" s="25"/>
      <c r="G549" s="25"/>
      <c r="H549" s="25"/>
    </row>
    <row r="550" spans="1:8" s="17" customFormat="1">
      <c r="A550" s="25"/>
      <c r="B550" s="25"/>
      <c r="C550" s="25"/>
      <c r="D550" s="25"/>
      <c r="E550" s="25"/>
      <c r="F550" s="25"/>
      <c r="G550" s="25"/>
      <c r="H550" s="25"/>
    </row>
    <row r="551" spans="1:8" s="17" customFormat="1">
      <c r="A551" s="25"/>
      <c r="B551" s="25"/>
      <c r="C551" s="25"/>
      <c r="D551" s="25"/>
      <c r="E551" s="25"/>
      <c r="F551" s="25"/>
      <c r="G551" s="25"/>
      <c r="H551" s="25"/>
    </row>
    <row r="552" spans="1:8" s="17" customFormat="1">
      <c r="A552" s="25"/>
      <c r="B552" s="25"/>
      <c r="C552" s="25"/>
      <c r="D552" s="25"/>
      <c r="E552" s="25"/>
      <c r="F552" s="25"/>
      <c r="G552" s="25"/>
      <c r="H552" s="25"/>
    </row>
    <row r="553" spans="1:8" s="17" customFormat="1">
      <c r="A553" s="25"/>
      <c r="B553" s="25"/>
      <c r="C553" s="25"/>
      <c r="D553" s="25"/>
      <c r="E553" s="25"/>
      <c r="F553" s="25"/>
      <c r="G553" s="25"/>
      <c r="H553" s="25"/>
    </row>
    <row r="554" spans="1:8" s="17" customFormat="1">
      <c r="A554" s="25"/>
      <c r="B554" s="25"/>
      <c r="C554" s="25"/>
      <c r="D554" s="25"/>
      <c r="E554" s="25"/>
      <c r="F554" s="25"/>
      <c r="G554" s="25"/>
      <c r="H554" s="25"/>
    </row>
    <row r="555" spans="1:8" s="17" customFormat="1">
      <c r="A555" s="25"/>
      <c r="B555" s="25"/>
      <c r="C555" s="25"/>
      <c r="D555" s="25"/>
      <c r="E555" s="25"/>
      <c r="F555" s="25"/>
      <c r="G555" s="25"/>
      <c r="H555" s="25"/>
    </row>
    <row r="556" spans="1:8" s="17" customFormat="1">
      <c r="A556" s="25"/>
      <c r="B556" s="25"/>
      <c r="C556" s="25"/>
      <c r="D556" s="25"/>
      <c r="E556" s="25"/>
      <c r="F556" s="25"/>
      <c r="G556" s="25"/>
      <c r="H556" s="25"/>
    </row>
    <row r="557" spans="1:8" s="17" customFormat="1">
      <c r="A557" s="25"/>
      <c r="B557" s="25"/>
      <c r="C557" s="25"/>
      <c r="D557" s="25"/>
      <c r="E557" s="25"/>
      <c r="F557" s="25"/>
      <c r="G557" s="25"/>
      <c r="H557" s="25"/>
    </row>
    <row r="558" spans="1:8" s="17" customFormat="1">
      <c r="A558" s="25"/>
      <c r="B558" s="25"/>
      <c r="C558" s="25"/>
      <c r="D558" s="25"/>
      <c r="E558" s="25"/>
      <c r="F558" s="25"/>
      <c r="G558" s="25"/>
      <c r="H558" s="25"/>
    </row>
    <row r="559" spans="1:8" s="17" customFormat="1">
      <c r="A559" s="25"/>
      <c r="B559" s="25"/>
      <c r="C559" s="25"/>
      <c r="D559" s="25"/>
      <c r="E559" s="25"/>
      <c r="F559" s="25"/>
      <c r="G559" s="25"/>
      <c r="H559" s="25"/>
    </row>
    <row r="560" spans="1:8" s="17" customFormat="1">
      <c r="A560" s="25"/>
      <c r="B560" s="25"/>
      <c r="C560" s="25"/>
      <c r="D560" s="25"/>
      <c r="E560" s="25"/>
      <c r="F560" s="25"/>
      <c r="G560" s="25"/>
      <c r="H560" s="25"/>
    </row>
    <row r="561" spans="1:8" s="17" customFormat="1">
      <c r="A561" s="25"/>
      <c r="B561" s="25"/>
      <c r="C561" s="25"/>
      <c r="D561" s="25"/>
      <c r="E561" s="25"/>
      <c r="F561" s="25"/>
      <c r="G561" s="25"/>
      <c r="H561" s="25"/>
    </row>
    <row r="562" spans="1:8" s="17" customFormat="1">
      <c r="A562" s="25"/>
      <c r="B562" s="25"/>
      <c r="C562" s="25"/>
      <c r="D562" s="25"/>
      <c r="E562" s="25"/>
      <c r="F562" s="25"/>
      <c r="G562" s="25"/>
      <c r="H562" s="25"/>
    </row>
    <row r="563" spans="1:8" s="17" customFormat="1">
      <c r="A563" s="25"/>
      <c r="B563" s="25"/>
      <c r="C563" s="25"/>
      <c r="D563" s="25"/>
      <c r="E563" s="25"/>
      <c r="F563" s="25"/>
      <c r="G563" s="25"/>
      <c r="H563" s="25"/>
    </row>
    <row r="564" spans="1:8" s="17" customFormat="1">
      <c r="A564" s="25"/>
      <c r="B564" s="25"/>
      <c r="C564" s="25"/>
      <c r="D564" s="25"/>
      <c r="E564" s="25"/>
      <c r="F564" s="25"/>
      <c r="G564" s="25"/>
      <c r="H564" s="25"/>
    </row>
    <row r="565" spans="1:8" s="17" customFormat="1">
      <c r="A565" s="25"/>
      <c r="B565" s="25"/>
      <c r="C565" s="25"/>
      <c r="D565" s="25"/>
      <c r="E565" s="25"/>
      <c r="F565" s="25"/>
      <c r="G565" s="25"/>
      <c r="H565" s="25"/>
    </row>
    <row r="566" spans="1:8" s="17" customFormat="1">
      <c r="A566" s="25"/>
      <c r="B566" s="25"/>
      <c r="C566" s="25"/>
      <c r="D566" s="25"/>
      <c r="E566" s="25"/>
      <c r="F566" s="25"/>
      <c r="G566" s="25"/>
      <c r="H566" s="25"/>
    </row>
    <row r="567" spans="1:8" s="17" customFormat="1">
      <c r="A567" s="25"/>
      <c r="B567" s="25"/>
      <c r="C567" s="25"/>
      <c r="D567" s="25"/>
      <c r="E567" s="25"/>
      <c r="F567" s="25"/>
      <c r="G567" s="25"/>
      <c r="H567" s="25"/>
    </row>
    <row r="568" spans="1:8" s="17" customFormat="1">
      <c r="A568" s="25"/>
      <c r="B568" s="25"/>
      <c r="C568" s="25"/>
      <c r="D568" s="25"/>
      <c r="E568" s="25"/>
      <c r="F568" s="25"/>
      <c r="G568" s="25"/>
      <c r="H568" s="25"/>
    </row>
    <row r="569" spans="1:8" s="17" customFormat="1">
      <c r="A569" s="25"/>
      <c r="B569" s="25"/>
      <c r="C569" s="25"/>
      <c r="D569" s="25"/>
      <c r="E569" s="25"/>
      <c r="F569" s="25"/>
      <c r="G569" s="25"/>
      <c r="H569" s="25"/>
    </row>
    <row r="570" spans="1:8" s="17" customFormat="1">
      <c r="A570" s="25"/>
      <c r="B570" s="25"/>
      <c r="C570" s="25"/>
      <c r="D570" s="25"/>
      <c r="E570" s="25"/>
      <c r="F570" s="25"/>
      <c r="G570" s="25"/>
      <c r="H570" s="25"/>
    </row>
    <row r="571" spans="1:8" s="17" customFormat="1">
      <c r="A571" s="25"/>
      <c r="B571" s="25"/>
      <c r="C571" s="25"/>
      <c r="D571" s="25"/>
      <c r="E571" s="25"/>
      <c r="F571" s="25"/>
      <c r="G571" s="25"/>
      <c r="H571" s="25"/>
    </row>
    <row r="572" spans="1:8" s="17" customFormat="1">
      <c r="A572" s="25"/>
      <c r="B572" s="25"/>
      <c r="C572" s="25"/>
      <c r="D572" s="25"/>
      <c r="E572" s="25"/>
      <c r="F572" s="25"/>
      <c r="G572" s="25"/>
      <c r="H572" s="25"/>
    </row>
    <row r="573" spans="1:8" s="17" customFormat="1">
      <c r="A573" s="25"/>
      <c r="B573" s="25"/>
      <c r="C573" s="25"/>
      <c r="D573" s="25"/>
      <c r="E573" s="25"/>
      <c r="F573" s="25"/>
      <c r="G573" s="25"/>
      <c r="H573" s="25"/>
    </row>
    <row r="574" spans="1:8" s="17" customFormat="1">
      <c r="A574" s="25"/>
      <c r="B574" s="25"/>
      <c r="C574" s="25"/>
      <c r="D574" s="25"/>
      <c r="E574" s="25"/>
      <c r="F574" s="25"/>
      <c r="G574" s="25"/>
      <c r="H574" s="25"/>
    </row>
    <row r="575" spans="1:8" s="17" customFormat="1">
      <c r="A575" s="25"/>
      <c r="B575" s="25"/>
      <c r="C575" s="25"/>
      <c r="D575" s="25"/>
      <c r="E575" s="25"/>
      <c r="F575" s="25"/>
      <c r="G575" s="25"/>
      <c r="H575" s="25"/>
    </row>
    <row r="576" spans="1:8" s="17" customFormat="1">
      <c r="A576" s="25"/>
      <c r="B576" s="25"/>
      <c r="C576" s="25"/>
      <c r="D576" s="25"/>
      <c r="E576" s="25"/>
      <c r="F576" s="25"/>
      <c r="G576" s="25"/>
      <c r="H576" s="25"/>
    </row>
    <row r="577" spans="1:8" s="17" customFormat="1">
      <c r="A577" s="25"/>
      <c r="B577" s="25"/>
      <c r="C577" s="25"/>
      <c r="D577" s="25"/>
      <c r="E577" s="25"/>
      <c r="F577" s="25"/>
      <c r="G577" s="25"/>
      <c r="H577" s="25"/>
    </row>
    <row r="578" spans="1:8" s="17" customFormat="1">
      <c r="A578" s="25"/>
      <c r="B578" s="25"/>
      <c r="C578" s="25"/>
      <c r="D578" s="25"/>
      <c r="E578" s="25"/>
      <c r="F578" s="25"/>
      <c r="G578" s="25"/>
      <c r="H578" s="25"/>
    </row>
    <row r="579" spans="1:8" s="17" customFormat="1">
      <c r="A579" s="25"/>
      <c r="B579" s="25"/>
      <c r="C579" s="25"/>
      <c r="D579" s="25"/>
      <c r="E579" s="25"/>
      <c r="F579" s="25"/>
      <c r="G579" s="25"/>
      <c r="H579" s="25"/>
    </row>
    <row r="580" spans="1:8" s="17" customFormat="1">
      <c r="A580" s="25"/>
      <c r="B580" s="25"/>
      <c r="C580" s="25"/>
      <c r="D580" s="25"/>
      <c r="E580" s="25"/>
      <c r="F580" s="25"/>
      <c r="G580" s="25"/>
      <c r="H580" s="25"/>
    </row>
    <row r="581" spans="1:8" s="17" customFormat="1">
      <c r="A581" s="25"/>
      <c r="B581" s="25"/>
      <c r="C581" s="25"/>
      <c r="D581" s="25"/>
      <c r="E581" s="25"/>
      <c r="F581" s="25"/>
      <c r="G581" s="25"/>
      <c r="H581" s="25"/>
    </row>
    <row r="582" spans="1:8" s="17" customFormat="1">
      <c r="A582" s="25"/>
      <c r="B582" s="25"/>
      <c r="C582" s="25"/>
      <c r="D582" s="25"/>
      <c r="E582" s="25"/>
      <c r="F582" s="25"/>
      <c r="G582" s="25"/>
      <c r="H582" s="25"/>
    </row>
    <row r="583" spans="1:8" s="17" customFormat="1">
      <c r="A583" s="25"/>
      <c r="B583" s="25"/>
      <c r="C583" s="25"/>
      <c r="D583" s="25"/>
      <c r="E583" s="25"/>
      <c r="F583" s="25"/>
      <c r="G583" s="25"/>
      <c r="H583" s="25"/>
    </row>
    <row r="584" spans="1:8" s="17" customFormat="1">
      <c r="A584" s="25"/>
      <c r="B584" s="25"/>
      <c r="C584" s="25"/>
      <c r="D584" s="25"/>
      <c r="E584" s="25"/>
      <c r="F584" s="25"/>
      <c r="G584" s="25"/>
      <c r="H584" s="25"/>
    </row>
    <row r="585" spans="1:8" s="17" customFormat="1">
      <c r="A585" s="25"/>
      <c r="B585" s="25"/>
      <c r="C585" s="25"/>
      <c r="D585" s="25"/>
      <c r="E585" s="25"/>
      <c r="F585" s="25"/>
      <c r="G585" s="25"/>
      <c r="H585" s="25"/>
    </row>
    <row r="586" spans="1:8" s="17" customFormat="1">
      <c r="A586" s="25"/>
      <c r="B586" s="25"/>
      <c r="C586" s="25"/>
      <c r="D586" s="25"/>
      <c r="E586" s="25"/>
      <c r="F586" s="25"/>
      <c r="G586" s="25"/>
      <c r="H586" s="25"/>
    </row>
    <row r="587" spans="1:8" s="17" customFormat="1">
      <c r="A587" s="25"/>
      <c r="B587" s="25"/>
      <c r="C587" s="25"/>
      <c r="D587" s="25"/>
      <c r="E587" s="25"/>
      <c r="F587" s="25"/>
      <c r="G587" s="25"/>
      <c r="H587" s="25"/>
    </row>
    <row r="588" spans="1:8" s="17" customFormat="1">
      <c r="A588" s="25"/>
      <c r="B588" s="25"/>
      <c r="C588" s="25"/>
      <c r="D588" s="25"/>
      <c r="E588" s="25"/>
      <c r="F588" s="25"/>
      <c r="G588" s="25"/>
      <c r="H588" s="25"/>
    </row>
    <row r="589" spans="1:8" s="17" customFormat="1">
      <c r="A589" s="25"/>
      <c r="B589" s="25"/>
      <c r="C589" s="25"/>
      <c r="D589" s="25"/>
      <c r="E589" s="25"/>
      <c r="F589" s="25"/>
      <c r="G589" s="25"/>
      <c r="H589" s="25"/>
    </row>
    <row r="590" spans="1:8" s="17" customFormat="1">
      <c r="A590" s="25"/>
      <c r="B590" s="25"/>
      <c r="C590" s="25"/>
      <c r="D590" s="25"/>
      <c r="E590" s="25"/>
      <c r="F590" s="25"/>
      <c r="G590" s="25"/>
      <c r="H590" s="25"/>
    </row>
    <row r="591" spans="1:8" s="17" customFormat="1">
      <c r="A591" s="25"/>
      <c r="B591" s="25"/>
      <c r="C591" s="25"/>
      <c r="D591" s="25"/>
      <c r="E591" s="25"/>
      <c r="F591" s="25"/>
      <c r="G591" s="25"/>
      <c r="H591" s="25"/>
    </row>
    <row r="592" spans="1:8" s="17" customFormat="1">
      <c r="A592" s="25"/>
      <c r="B592" s="25"/>
      <c r="C592" s="25"/>
      <c r="D592" s="25"/>
      <c r="E592" s="25"/>
      <c r="F592" s="25"/>
      <c r="G592" s="25"/>
      <c r="H592" s="25"/>
    </row>
    <row r="593" spans="1:8" s="17" customFormat="1">
      <c r="A593" s="25"/>
      <c r="B593" s="25"/>
      <c r="C593" s="25"/>
      <c r="D593" s="25"/>
      <c r="E593" s="25"/>
      <c r="F593" s="25"/>
      <c r="G593" s="25"/>
      <c r="H593" s="25"/>
    </row>
    <row r="594" spans="1:8" s="17" customFormat="1">
      <c r="A594" s="25"/>
      <c r="B594" s="25"/>
      <c r="C594" s="25"/>
      <c r="D594" s="25"/>
      <c r="E594" s="25"/>
      <c r="F594" s="25"/>
      <c r="G594" s="25"/>
      <c r="H594" s="25"/>
    </row>
    <row r="595" spans="1:8" s="17" customFormat="1">
      <c r="A595" s="25"/>
      <c r="B595" s="25"/>
      <c r="C595" s="25"/>
      <c r="D595" s="25"/>
      <c r="E595" s="25"/>
      <c r="F595" s="25"/>
      <c r="G595" s="25"/>
      <c r="H595" s="25"/>
    </row>
    <row r="596" spans="1:8" s="17" customFormat="1">
      <c r="A596" s="25"/>
      <c r="B596" s="25"/>
      <c r="C596" s="25"/>
      <c r="D596" s="25"/>
      <c r="E596" s="25"/>
      <c r="F596" s="25"/>
      <c r="G596" s="25"/>
      <c r="H596" s="25"/>
    </row>
    <row r="597" spans="1:8" s="17" customFormat="1">
      <c r="A597" s="25"/>
      <c r="B597" s="25"/>
      <c r="C597" s="25"/>
      <c r="D597" s="25"/>
      <c r="E597" s="25"/>
      <c r="F597" s="25"/>
      <c r="G597" s="25"/>
      <c r="H597" s="25"/>
    </row>
    <row r="598" spans="1:8" s="17" customFormat="1">
      <c r="A598" s="25"/>
      <c r="B598" s="25"/>
      <c r="C598" s="25"/>
      <c r="D598" s="25"/>
      <c r="E598" s="25"/>
      <c r="F598" s="25"/>
      <c r="G598" s="25"/>
      <c r="H598" s="25"/>
    </row>
    <row r="599" spans="1:8" s="17" customFormat="1">
      <c r="A599" s="25"/>
      <c r="B599" s="25"/>
      <c r="C599" s="25"/>
      <c r="D599" s="25"/>
      <c r="E599" s="25"/>
      <c r="F599" s="25"/>
      <c r="G599" s="25"/>
      <c r="H599" s="25"/>
    </row>
    <row r="600" spans="1:8" s="17" customFormat="1">
      <c r="A600" s="25"/>
      <c r="B600" s="25"/>
      <c r="C600" s="25"/>
      <c r="D600" s="25"/>
      <c r="E600" s="25"/>
      <c r="F600" s="25"/>
      <c r="G600" s="25"/>
      <c r="H600" s="25"/>
    </row>
    <row r="601" spans="1:8" s="17" customFormat="1">
      <c r="A601" s="25"/>
      <c r="B601" s="25"/>
      <c r="C601" s="25"/>
      <c r="D601" s="25"/>
      <c r="E601" s="25"/>
      <c r="F601" s="25"/>
      <c r="G601" s="25"/>
      <c r="H601" s="25"/>
    </row>
    <row r="602" spans="1:8" s="17" customFormat="1">
      <c r="A602" s="25"/>
      <c r="B602" s="25"/>
      <c r="C602" s="25"/>
      <c r="D602" s="25"/>
      <c r="E602" s="25"/>
      <c r="F602" s="25"/>
      <c r="G602" s="25"/>
      <c r="H602" s="25"/>
    </row>
    <row r="603" spans="1:8" s="17" customFormat="1">
      <c r="A603" s="25"/>
      <c r="B603" s="25"/>
      <c r="C603" s="25"/>
      <c r="D603" s="25"/>
      <c r="E603" s="25"/>
      <c r="F603" s="25"/>
      <c r="G603" s="25"/>
      <c r="H603" s="25"/>
    </row>
    <row r="604" spans="1:8" s="17" customFormat="1">
      <c r="A604" s="25"/>
      <c r="B604" s="25"/>
      <c r="C604" s="25"/>
      <c r="D604" s="25"/>
      <c r="E604" s="25"/>
      <c r="F604" s="25"/>
      <c r="G604" s="25"/>
      <c r="H604" s="25"/>
    </row>
    <row r="605" spans="1:8" s="17" customFormat="1">
      <c r="A605" s="25"/>
      <c r="B605" s="25"/>
      <c r="C605" s="25"/>
      <c r="D605" s="25"/>
      <c r="E605" s="25"/>
      <c r="F605" s="25"/>
      <c r="G605" s="25"/>
      <c r="H605" s="25"/>
    </row>
    <row r="606" spans="1:8" s="17" customFormat="1">
      <c r="A606" s="25"/>
      <c r="B606" s="25"/>
      <c r="C606" s="25"/>
      <c r="D606" s="25"/>
      <c r="E606" s="25"/>
      <c r="F606" s="25"/>
      <c r="G606" s="25"/>
      <c r="H606" s="25"/>
    </row>
    <row r="607" spans="1:8" s="17" customFormat="1">
      <c r="A607" s="25"/>
      <c r="B607" s="25"/>
      <c r="C607" s="25"/>
      <c r="D607" s="25"/>
      <c r="E607" s="25"/>
      <c r="F607" s="25"/>
      <c r="G607" s="25"/>
      <c r="H607" s="25"/>
    </row>
    <row r="608" spans="1:8" s="17" customFormat="1">
      <c r="A608" s="25"/>
      <c r="B608" s="25"/>
      <c r="C608" s="25"/>
      <c r="D608" s="25"/>
      <c r="E608" s="25"/>
      <c r="F608" s="25"/>
      <c r="G608" s="25"/>
      <c r="H608" s="25"/>
    </row>
    <row r="609" spans="1:8" s="17" customFormat="1">
      <c r="A609" s="25"/>
      <c r="B609" s="25"/>
      <c r="C609" s="25"/>
      <c r="D609" s="25"/>
      <c r="E609" s="25"/>
      <c r="F609" s="25"/>
      <c r="G609" s="25"/>
      <c r="H609" s="25"/>
    </row>
    <row r="610" spans="1:8" s="17" customFormat="1">
      <c r="A610" s="25"/>
      <c r="B610" s="25"/>
      <c r="C610" s="25"/>
      <c r="D610" s="25"/>
      <c r="E610" s="25"/>
      <c r="F610" s="25"/>
      <c r="G610" s="25"/>
      <c r="H610" s="25"/>
    </row>
    <row r="611" spans="1:8" s="17" customFormat="1">
      <c r="A611" s="25"/>
      <c r="B611" s="25"/>
      <c r="C611" s="25"/>
      <c r="D611" s="25"/>
      <c r="E611" s="25"/>
      <c r="F611" s="25"/>
      <c r="G611" s="25"/>
      <c r="H611" s="25"/>
    </row>
    <row r="612" spans="1:8" s="17" customFormat="1">
      <c r="A612" s="25"/>
      <c r="B612" s="25"/>
      <c r="C612" s="25"/>
      <c r="D612" s="25"/>
      <c r="E612" s="25"/>
      <c r="F612" s="25"/>
      <c r="G612" s="25"/>
      <c r="H612" s="25"/>
    </row>
    <row r="613" spans="1:8" s="17" customFormat="1">
      <c r="A613" s="25"/>
      <c r="B613" s="25"/>
      <c r="C613" s="25"/>
      <c r="D613" s="25"/>
      <c r="E613" s="25"/>
      <c r="F613" s="25"/>
      <c r="G613" s="25"/>
      <c r="H613" s="25"/>
    </row>
    <row r="614" spans="1:8" s="17" customFormat="1">
      <c r="A614" s="25"/>
      <c r="B614" s="25"/>
      <c r="C614" s="25"/>
      <c r="D614" s="25"/>
      <c r="E614" s="25"/>
      <c r="F614" s="25"/>
      <c r="G614" s="25"/>
      <c r="H614" s="25"/>
    </row>
    <row r="615" spans="1:8" s="17" customFormat="1">
      <c r="A615" s="25"/>
      <c r="B615" s="25"/>
      <c r="C615" s="25"/>
      <c r="D615" s="25"/>
      <c r="E615" s="25"/>
      <c r="F615" s="25"/>
      <c r="G615" s="25"/>
      <c r="H615" s="25"/>
    </row>
    <row r="616" spans="1:8" s="17" customFormat="1">
      <c r="A616" s="25"/>
      <c r="B616" s="25"/>
      <c r="C616" s="25"/>
      <c r="D616" s="25"/>
      <c r="E616" s="25"/>
      <c r="F616" s="25"/>
      <c r="G616" s="25"/>
      <c r="H616" s="25"/>
    </row>
    <row r="617" spans="1:8" s="17" customFormat="1">
      <c r="A617" s="25"/>
      <c r="B617" s="25"/>
      <c r="C617" s="25"/>
      <c r="D617" s="25"/>
      <c r="E617" s="25"/>
      <c r="F617" s="25"/>
      <c r="G617" s="25"/>
      <c r="H617" s="25"/>
    </row>
    <row r="618" spans="1:8" s="17" customFormat="1">
      <c r="A618" s="25"/>
      <c r="B618" s="25"/>
      <c r="C618" s="25"/>
      <c r="D618" s="25"/>
      <c r="E618" s="25"/>
      <c r="F618" s="25"/>
      <c r="G618" s="25"/>
      <c r="H618" s="25"/>
    </row>
    <row r="619" spans="1:8" s="17" customFormat="1">
      <c r="A619" s="25"/>
      <c r="B619" s="25"/>
      <c r="C619" s="25"/>
      <c r="D619" s="25"/>
      <c r="E619" s="25"/>
      <c r="F619" s="25"/>
      <c r="G619" s="25"/>
      <c r="H619" s="25"/>
    </row>
    <row r="620" spans="1:8" s="17" customFormat="1">
      <c r="A620" s="25"/>
      <c r="B620" s="25"/>
      <c r="C620" s="25"/>
      <c r="D620" s="25"/>
      <c r="E620" s="25"/>
      <c r="F620" s="25"/>
      <c r="G620" s="25"/>
      <c r="H620" s="25"/>
    </row>
    <row r="621" spans="1:8" s="17" customFormat="1">
      <c r="A621" s="25"/>
      <c r="B621" s="25"/>
      <c r="C621" s="25"/>
      <c r="D621" s="25"/>
      <c r="E621" s="25"/>
      <c r="F621" s="25"/>
      <c r="G621" s="25"/>
      <c r="H621" s="25"/>
    </row>
    <row r="622" spans="1:8" s="17" customFormat="1">
      <c r="A622" s="25"/>
      <c r="B622" s="25"/>
      <c r="C622" s="25"/>
      <c r="D622" s="25"/>
      <c r="E622" s="25"/>
      <c r="F622" s="25"/>
      <c r="G622" s="25"/>
      <c r="H622" s="25"/>
    </row>
    <row r="623" spans="1:8" s="17" customFormat="1">
      <c r="A623" s="25"/>
      <c r="B623" s="25"/>
      <c r="C623" s="25"/>
      <c r="D623" s="25"/>
      <c r="E623" s="25"/>
      <c r="F623" s="25"/>
      <c r="G623" s="25"/>
      <c r="H623" s="25"/>
    </row>
    <row r="624" spans="1:8" s="17" customFormat="1">
      <c r="A624" s="25"/>
      <c r="B624" s="25"/>
      <c r="C624" s="25"/>
      <c r="D624" s="25"/>
      <c r="E624" s="25"/>
      <c r="F624" s="25"/>
      <c r="G624" s="25"/>
      <c r="H624" s="25"/>
    </row>
    <row r="625" spans="1:8" s="17" customFormat="1">
      <c r="A625" s="25"/>
      <c r="B625" s="25"/>
      <c r="C625" s="25"/>
      <c r="D625" s="25"/>
      <c r="E625" s="25"/>
      <c r="F625" s="25"/>
      <c r="G625" s="25"/>
      <c r="H625" s="25"/>
    </row>
    <row r="626" spans="1:8" s="17" customFormat="1">
      <c r="A626" s="25"/>
      <c r="B626" s="25"/>
      <c r="C626" s="25"/>
      <c r="D626" s="25"/>
      <c r="E626" s="25"/>
      <c r="F626" s="25"/>
      <c r="G626" s="25"/>
      <c r="H626" s="25"/>
    </row>
    <row r="627" spans="1:8" s="17" customFormat="1">
      <c r="A627" s="25"/>
      <c r="B627" s="25"/>
      <c r="C627" s="25"/>
      <c r="D627" s="25"/>
      <c r="E627" s="25"/>
      <c r="F627" s="25"/>
      <c r="G627" s="25"/>
      <c r="H627" s="25"/>
    </row>
    <row r="628" spans="1:8" s="17" customFormat="1">
      <c r="A628" s="25"/>
      <c r="B628" s="25"/>
      <c r="C628" s="25"/>
      <c r="D628" s="25"/>
      <c r="E628" s="25"/>
      <c r="F628" s="25"/>
      <c r="G628" s="25"/>
      <c r="H628" s="25"/>
    </row>
    <row r="629" spans="1:8" s="17" customFormat="1">
      <c r="A629" s="25"/>
      <c r="B629" s="25"/>
      <c r="C629" s="25"/>
      <c r="D629" s="25"/>
      <c r="E629" s="25"/>
      <c r="F629" s="25"/>
      <c r="G629" s="25"/>
      <c r="H629" s="25"/>
    </row>
    <row r="630" spans="1:8" s="17" customFormat="1">
      <c r="A630" s="25"/>
      <c r="B630" s="25"/>
      <c r="C630" s="25"/>
      <c r="D630" s="25"/>
      <c r="E630" s="25"/>
      <c r="F630" s="25"/>
      <c r="G630" s="25"/>
      <c r="H630" s="25"/>
    </row>
    <row r="631" spans="1:8" s="17" customFormat="1">
      <c r="A631" s="25"/>
      <c r="B631" s="25"/>
      <c r="C631" s="25"/>
      <c r="D631" s="25"/>
      <c r="E631" s="25"/>
      <c r="F631" s="25"/>
      <c r="G631" s="25"/>
      <c r="H631" s="25"/>
    </row>
    <row r="632" spans="1:8" s="17" customFormat="1">
      <c r="A632" s="25"/>
      <c r="B632" s="25"/>
      <c r="C632" s="25"/>
      <c r="D632" s="25"/>
      <c r="E632" s="25"/>
      <c r="F632" s="25"/>
      <c r="G632" s="25"/>
      <c r="H632" s="25"/>
    </row>
    <row r="633" spans="1:8" s="17" customFormat="1">
      <c r="A633" s="25"/>
      <c r="B633" s="25"/>
      <c r="C633" s="25"/>
      <c r="D633" s="25"/>
      <c r="E633" s="25"/>
      <c r="F633" s="25"/>
      <c r="G633" s="25"/>
      <c r="H633" s="25"/>
    </row>
    <row r="634" spans="1:8" s="17" customFormat="1">
      <c r="A634" s="25"/>
      <c r="B634" s="25"/>
      <c r="C634" s="25"/>
      <c r="D634" s="25"/>
      <c r="E634" s="25"/>
      <c r="F634" s="25"/>
      <c r="G634" s="25"/>
      <c r="H634" s="25"/>
    </row>
    <row r="635" spans="1:8" s="17" customFormat="1">
      <c r="A635" s="25"/>
      <c r="B635" s="25"/>
      <c r="C635" s="25"/>
      <c r="D635" s="25"/>
      <c r="E635" s="25"/>
      <c r="F635" s="25"/>
      <c r="G635" s="25"/>
      <c r="H635" s="25"/>
    </row>
    <row r="636" spans="1:8" s="17" customFormat="1">
      <c r="A636" s="25"/>
      <c r="B636" s="25"/>
      <c r="C636" s="25"/>
      <c r="D636" s="25"/>
      <c r="E636" s="25"/>
      <c r="F636" s="25"/>
      <c r="G636" s="25"/>
      <c r="H636" s="25"/>
    </row>
    <row r="637" spans="1:8" s="17" customFormat="1">
      <c r="A637" s="25"/>
      <c r="B637" s="25"/>
      <c r="C637" s="25"/>
      <c r="D637" s="25"/>
      <c r="E637" s="25"/>
      <c r="F637" s="25"/>
      <c r="G637" s="25"/>
      <c r="H637" s="25"/>
    </row>
    <row r="638" spans="1:8" s="17" customFormat="1">
      <c r="A638" s="25"/>
      <c r="B638" s="25"/>
      <c r="C638" s="25"/>
      <c r="D638" s="25"/>
      <c r="E638" s="25"/>
      <c r="F638" s="25"/>
      <c r="G638" s="25"/>
      <c r="H638" s="25"/>
    </row>
    <row r="639" spans="1:8" s="17" customFormat="1">
      <c r="A639" s="25"/>
      <c r="B639" s="25"/>
      <c r="C639" s="25"/>
      <c r="D639" s="25"/>
      <c r="E639" s="25"/>
      <c r="F639" s="25"/>
      <c r="G639" s="25"/>
      <c r="H639" s="25"/>
    </row>
    <row r="640" spans="1:8" s="17" customFormat="1">
      <c r="A640" s="25"/>
      <c r="B640" s="25"/>
      <c r="C640" s="25"/>
      <c r="D640" s="25"/>
      <c r="E640" s="25"/>
      <c r="F640" s="25"/>
      <c r="G640" s="25"/>
      <c r="H640" s="25"/>
    </row>
    <row r="641" spans="1:8" s="17" customFormat="1">
      <c r="A641" s="25"/>
      <c r="B641" s="25"/>
      <c r="C641" s="25"/>
      <c r="D641" s="25"/>
      <c r="E641" s="25"/>
      <c r="F641" s="25"/>
      <c r="G641" s="25"/>
      <c r="H641" s="25"/>
    </row>
    <row r="642" spans="1:8" s="17" customFormat="1">
      <c r="A642" s="25"/>
      <c r="B642" s="25"/>
      <c r="C642" s="25"/>
      <c r="D642" s="25"/>
      <c r="E642" s="25"/>
      <c r="F642" s="25"/>
      <c r="G642" s="25"/>
      <c r="H642" s="25"/>
    </row>
    <row r="643" spans="1:8" s="17" customFormat="1">
      <c r="A643" s="25"/>
      <c r="B643" s="25"/>
      <c r="C643" s="25"/>
      <c r="D643" s="25"/>
      <c r="E643" s="25"/>
      <c r="F643" s="25"/>
      <c r="G643" s="25"/>
      <c r="H643" s="25"/>
    </row>
    <row r="644" spans="1:8" s="17" customFormat="1">
      <c r="A644" s="25"/>
      <c r="B644" s="25"/>
      <c r="C644" s="25"/>
      <c r="D644" s="25"/>
      <c r="E644" s="25"/>
      <c r="F644" s="25"/>
      <c r="G644" s="25"/>
      <c r="H644" s="25"/>
    </row>
    <row r="645" spans="1:8" s="17" customFormat="1">
      <c r="A645" s="25"/>
      <c r="B645" s="25"/>
      <c r="C645" s="25"/>
      <c r="D645" s="25"/>
      <c r="E645" s="25"/>
      <c r="F645" s="25"/>
      <c r="G645" s="25"/>
      <c r="H645" s="25"/>
    </row>
    <row r="646" spans="1:8" s="17" customFormat="1">
      <c r="A646" s="25"/>
      <c r="B646" s="25"/>
      <c r="C646" s="25"/>
      <c r="D646" s="25"/>
      <c r="E646" s="25"/>
      <c r="F646" s="25"/>
      <c r="G646" s="25"/>
      <c r="H646" s="25"/>
    </row>
    <row r="647" spans="1:8" s="17" customFormat="1">
      <c r="A647" s="25"/>
      <c r="B647" s="25"/>
      <c r="C647" s="25"/>
      <c r="D647" s="25"/>
      <c r="E647" s="25"/>
      <c r="F647" s="25"/>
      <c r="G647" s="25"/>
      <c r="H647" s="25"/>
    </row>
    <row r="648" spans="1:8" s="17" customFormat="1">
      <c r="A648" s="25"/>
      <c r="B648" s="25"/>
      <c r="C648" s="25"/>
      <c r="D648" s="25"/>
      <c r="E648" s="25"/>
      <c r="F648" s="25"/>
      <c r="G648" s="25"/>
      <c r="H648" s="25"/>
    </row>
    <row r="649" spans="1:8" s="17" customFormat="1">
      <c r="A649" s="25"/>
      <c r="B649" s="25"/>
      <c r="C649" s="25"/>
      <c r="D649" s="25"/>
      <c r="E649" s="25"/>
      <c r="F649" s="25"/>
      <c r="G649" s="25"/>
      <c r="H649" s="25"/>
    </row>
    <row r="650" spans="1:8" s="17" customFormat="1">
      <c r="A650" s="25"/>
      <c r="B650" s="25"/>
      <c r="C650" s="25"/>
      <c r="D650" s="25"/>
      <c r="E650" s="25"/>
      <c r="F650" s="25"/>
      <c r="G650" s="25"/>
      <c r="H650" s="25"/>
    </row>
    <row r="651" spans="1:8" s="17" customFormat="1">
      <c r="A651" s="25"/>
      <c r="B651" s="25"/>
      <c r="C651" s="25"/>
      <c r="D651" s="25"/>
      <c r="E651" s="25"/>
      <c r="F651" s="25"/>
      <c r="G651" s="25"/>
      <c r="H651" s="25"/>
    </row>
    <row r="652" spans="1:8" s="17" customFormat="1">
      <c r="A652" s="25"/>
      <c r="B652" s="25"/>
      <c r="C652" s="25"/>
      <c r="D652" s="25"/>
      <c r="E652" s="25"/>
      <c r="F652" s="25"/>
      <c r="G652" s="25"/>
      <c r="H652" s="25"/>
    </row>
    <row r="653" spans="1:8" s="17" customFormat="1">
      <c r="A653" s="25"/>
      <c r="B653" s="25"/>
      <c r="C653" s="25"/>
      <c r="D653" s="25"/>
      <c r="E653" s="25"/>
      <c r="F653" s="25"/>
      <c r="G653" s="25"/>
      <c r="H653" s="25"/>
    </row>
    <row r="654" spans="1:8" s="17" customFormat="1">
      <c r="A654" s="25"/>
      <c r="B654" s="25"/>
      <c r="C654" s="25"/>
      <c r="D654" s="25"/>
      <c r="E654" s="25"/>
      <c r="F654" s="25"/>
      <c r="G654" s="25"/>
      <c r="H654" s="25"/>
    </row>
    <row r="655" spans="1:8" s="17" customFormat="1">
      <c r="A655" s="25"/>
      <c r="B655" s="25"/>
      <c r="C655" s="25"/>
      <c r="D655" s="25"/>
      <c r="E655" s="25"/>
      <c r="F655" s="25"/>
      <c r="G655" s="25"/>
      <c r="H655" s="25"/>
    </row>
    <row r="656" spans="1:8" s="17" customFormat="1">
      <c r="A656" s="25"/>
      <c r="B656" s="25"/>
      <c r="C656" s="25"/>
      <c r="D656" s="25"/>
      <c r="E656" s="25"/>
      <c r="F656" s="25"/>
      <c r="G656" s="25"/>
      <c r="H656" s="25"/>
    </row>
    <row r="657" spans="1:8" s="17" customFormat="1">
      <c r="A657" s="25"/>
      <c r="B657" s="25"/>
      <c r="C657" s="25"/>
      <c r="D657" s="25"/>
      <c r="E657" s="25"/>
      <c r="F657" s="25"/>
      <c r="G657" s="25"/>
      <c r="H657" s="25"/>
    </row>
    <row r="658" spans="1:8" s="17" customFormat="1">
      <c r="A658" s="25"/>
      <c r="B658" s="25"/>
      <c r="C658" s="25"/>
      <c r="D658" s="25"/>
      <c r="E658" s="25"/>
      <c r="F658" s="25"/>
      <c r="G658" s="25"/>
      <c r="H658" s="25"/>
    </row>
    <row r="659" spans="1:8" s="17" customFormat="1">
      <c r="A659" s="25"/>
      <c r="B659" s="25"/>
      <c r="C659" s="25"/>
      <c r="D659" s="25"/>
      <c r="E659" s="25"/>
      <c r="F659" s="25"/>
      <c r="G659" s="25"/>
      <c r="H659" s="25"/>
    </row>
    <row r="660" spans="1:8" s="17" customFormat="1">
      <c r="A660" s="25"/>
      <c r="B660" s="25"/>
      <c r="C660" s="25"/>
      <c r="D660" s="25"/>
      <c r="E660" s="25"/>
      <c r="F660" s="25"/>
      <c r="G660" s="25"/>
      <c r="H660" s="25"/>
    </row>
    <row r="661" spans="1:8" s="17" customFormat="1">
      <c r="A661" s="25"/>
      <c r="B661" s="25"/>
      <c r="C661" s="25"/>
      <c r="D661" s="25"/>
      <c r="E661" s="25"/>
      <c r="F661" s="25"/>
      <c r="G661" s="25"/>
      <c r="H661" s="25"/>
    </row>
    <row r="662" spans="1:8" s="17" customFormat="1">
      <c r="A662" s="25"/>
      <c r="B662" s="25"/>
      <c r="C662" s="25"/>
      <c r="D662" s="25"/>
      <c r="E662" s="25"/>
      <c r="F662" s="25"/>
      <c r="G662" s="25"/>
      <c r="H662" s="25"/>
    </row>
    <row r="663" spans="1:8" s="17" customFormat="1">
      <c r="A663" s="25"/>
      <c r="B663" s="25"/>
      <c r="C663" s="25"/>
      <c r="D663" s="25"/>
      <c r="E663" s="25"/>
      <c r="F663" s="25"/>
      <c r="G663" s="25"/>
      <c r="H663" s="25"/>
    </row>
    <row r="664" spans="1:8" s="17" customFormat="1">
      <c r="A664" s="25"/>
      <c r="B664" s="25"/>
      <c r="C664" s="25"/>
      <c r="D664" s="25"/>
      <c r="E664" s="25"/>
      <c r="F664" s="25"/>
      <c r="G664" s="25"/>
      <c r="H664" s="25"/>
    </row>
    <row r="665" spans="1:8" s="17" customFormat="1">
      <c r="A665" s="25"/>
      <c r="B665" s="25"/>
      <c r="C665" s="25"/>
      <c r="D665" s="25"/>
      <c r="E665" s="25"/>
      <c r="F665" s="25"/>
      <c r="G665" s="25"/>
      <c r="H665" s="25"/>
    </row>
    <row r="666" spans="1:8" s="17" customFormat="1">
      <c r="A666" s="25"/>
      <c r="B666" s="25"/>
      <c r="C666" s="25"/>
      <c r="D666" s="25"/>
      <c r="E666" s="25"/>
      <c r="F666" s="25"/>
      <c r="G666" s="25"/>
      <c r="H666" s="25"/>
    </row>
    <row r="667" spans="1:8" s="17" customFormat="1">
      <c r="A667" s="25"/>
      <c r="B667" s="25"/>
      <c r="C667" s="25"/>
      <c r="D667" s="25"/>
      <c r="E667" s="25"/>
      <c r="F667" s="25"/>
      <c r="G667" s="25"/>
      <c r="H667" s="25"/>
    </row>
    <row r="668" spans="1:8" s="17" customFormat="1">
      <c r="A668" s="25"/>
      <c r="B668" s="25"/>
      <c r="C668" s="25"/>
      <c r="D668" s="25"/>
      <c r="E668" s="25"/>
      <c r="F668" s="25"/>
      <c r="G668" s="25"/>
      <c r="H668" s="25"/>
    </row>
    <row r="669" spans="1:8" s="17" customFormat="1">
      <c r="A669" s="25"/>
      <c r="B669" s="25"/>
      <c r="C669" s="25"/>
      <c r="D669" s="25"/>
      <c r="E669" s="25"/>
      <c r="F669" s="25"/>
      <c r="G669" s="25"/>
      <c r="H669" s="25"/>
    </row>
    <row r="670" spans="1:8" s="17" customFormat="1">
      <c r="A670" s="25"/>
      <c r="B670" s="25"/>
      <c r="C670" s="25"/>
      <c r="D670" s="25"/>
      <c r="E670" s="25"/>
      <c r="F670" s="25"/>
      <c r="G670" s="25"/>
      <c r="H670" s="25"/>
    </row>
    <row r="671" spans="1:8" s="17" customFormat="1">
      <c r="A671" s="25"/>
      <c r="B671" s="25"/>
      <c r="C671" s="25"/>
      <c r="D671" s="25"/>
      <c r="E671" s="25"/>
      <c r="F671" s="25"/>
      <c r="G671" s="25"/>
      <c r="H671" s="25"/>
    </row>
    <row r="672" spans="1:8" s="17" customFormat="1">
      <c r="A672" s="25"/>
      <c r="B672" s="25"/>
      <c r="C672" s="25"/>
      <c r="D672" s="25"/>
      <c r="E672" s="25"/>
      <c r="F672" s="25"/>
      <c r="G672" s="25"/>
      <c r="H672" s="25"/>
    </row>
    <row r="673" spans="1:8" s="17" customFormat="1">
      <c r="A673" s="25"/>
      <c r="B673" s="25"/>
      <c r="C673" s="25"/>
      <c r="D673" s="25"/>
      <c r="E673" s="25"/>
      <c r="F673" s="25"/>
      <c r="G673" s="25"/>
      <c r="H673" s="25"/>
    </row>
    <row r="674" spans="1:8" s="17" customFormat="1">
      <c r="A674" s="25"/>
      <c r="B674" s="25"/>
      <c r="C674" s="25"/>
      <c r="D674" s="25"/>
      <c r="E674" s="25"/>
      <c r="F674" s="25"/>
      <c r="G674" s="25"/>
      <c r="H674" s="25"/>
    </row>
    <row r="675" spans="1:8" s="17" customFormat="1">
      <c r="A675" s="25"/>
      <c r="B675" s="25"/>
      <c r="C675" s="25"/>
      <c r="D675" s="25"/>
      <c r="E675" s="25"/>
      <c r="F675" s="25"/>
      <c r="G675" s="25"/>
      <c r="H675" s="25"/>
    </row>
    <row r="676" spans="1:8" s="17" customFormat="1">
      <c r="A676" s="25"/>
      <c r="B676" s="25"/>
      <c r="C676" s="25"/>
      <c r="D676" s="25"/>
      <c r="E676" s="25"/>
      <c r="F676" s="25"/>
      <c r="G676" s="25"/>
      <c r="H676" s="25"/>
    </row>
    <row r="677" spans="1:8" s="17" customFormat="1">
      <c r="A677" s="25"/>
      <c r="B677" s="25"/>
      <c r="C677" s="25"/>
      <c r="D677" s="25"/>
      <c r="E677" s="25"/>
      <c r="F677" s="25"/>
      <c r="G677" s="25"/>
      <c r="H677" s="25"/>
    </row>
    <row r="678" spans="1:8" s="17" customFormat="1">
      <c r="A678" s="25"/>
      <c r="B678" s="25"/>
      <c r="C678" s="25"/>
      <c r="D678" s="25"/>
      <c r="E678" s="25"/>
      <c r="F678" s="25"/>
      <c r="G678" s="25"/>
      <c r="H678" s="25"/>
    </row>
    <row r="679" spans="1:8" s="17" customFormat="1">
      <c r="A679" s="25"/>
      <c r="B679" s="25"/>
      <c r="C679" s="25"/>
      <c r="D679" s="25"/>
      <c r="E679" s="25"/>
      <c r="F679" s="25"/>
      <c r="G679" s="25"/>
      <c r="H679" s="25"/>
    </row>
    <row r="680" spans="1:8" s="17" customFormat="1">
      <c r="A680" s="25"/>
      <c r="B680" s="25"/>
      <c r="C680" s="25"/>
      <c r="D680" s="25"/>
      <c r="E680" s="25"/>
      <c r="F680" s="25"/>
      <c r="G680" s="25"/>
      <c r="H680" s="25"/>
    </row>
    <row r="681" spans="1:8" s="17" customFormat="1">
      <c r="A681" s="25"/>
      <c r="B681" s="25"/>
      <c r="C681" s="25"/>
      <c r="D681" s="25"/>
      <c r="E681" s="25"/>
      <c r="F681" s="25"/>
      <c r="G681" s="25"/>
      <c r="H681" s="25"/>
    </row>
    <row r="682" spans="1:8" s="17" customFormat="1">
      <c r="A682" s="25"/>
      <c r="B682" s="25"/>
      <c r="C682" s="25"/>
      <c r="D682" s="25"/>
      <c r="E682" s="25"/>
      <c r="F682" s="25"/>
      <c r="G682" s="25"/>
      <c r="H682" s="25"/>
    </row>
    <row r="683" spans="1:8" s="17" customFormat="1">
      <c r="A683" s="25"/>
      <c r="B683" s="25"/>
      <c r="C683" s="25"/>
      <c r="D683" s="25"/>
      <c r="E683" s="25"/>
      <c r="F683" s="25"/>
      <c r="G683" s="25"/>
      <c r="H683" s="25"/>
    </row>
    <row r="684" spans="1:8" s="17" customFormat="1">
      <c r="A684" s="25"/>
      <c r="B684" s="25"/>
      <c r="C684" s="25"/>
      <c r="D684" s="25"/>
      <c r="E684" s="25"/>
      <c r="F684" s="25"/>
      <c r="G684" s="25"/>
      <c r="H684" s="25"/>
    </row>
    <row r="685" spans="1:8" s="17" customFormat="1">
      <c r="A685" s="25"/>
      <c r="B685" s="25"/>
      <c r="C685" s="25"/>
      <c r="D685" s="25"/>
      <c r="E685" s="25"/>
      <c r="F685" s="25"/>
      <c r="G685" s="25"/>
      <c r="H685" s="25"/>
    </row>
    <row r="686" spans="1:8" s="17" customFormat="1">
      <c r="A686" s="25"/>
      <c r="B686" s="25"/>
      <c r="C686" s="25"/>
      <c r="D686" s="25"/>
      <c r="E686" s="25"/>
      <c r="F686" s="25"/>
      <c r="G686" s="25"/>
      <c r="H686" s="25"/>
    </row>
    <row r="687" spans="1:8" s="17" customFormat="1">
      <c r="A687" s="25"/>
      <c r="B687" s="25"/>
      <c r="C687" s="25"/>
      <c r="D687" s="25"/>
      <c r="E687" s="25"/>
      <c r="F687" s="25"/>
      <c r="G687" s="25"/>
      <c r="H687" s="25"/>
    </row>
    <row r="688" spans="1:8" s="17" customFormat="1">
      <c r="A688" s="25"/>
      <c r="B688" s="25"/>
      <c r="C688" s="25"/>
      <c r="D688" s="25"/>
      <c r="E688" s="25"/>
      <c r="F688" s="25"/>
      <c r="G688" s="25"/>
      <c r="H688" s="25"/>
    </row>
    <row r="689" spans="1:8" s="17" customFormat="1">
      <c r="A689" s="25"/>
      <c r="B689" s="25"/>
      <c r="C689" s="25"/>
      <c r="D689" s="25"/>
      <c r="E689" s="25"/>
      <c r="F689" s="25"/>
      <c r="G689" s="25"/>
      <c r="H689" s="25"/>
    </row>
    <row r="690" spans="1:8" s="17" customFormat="1">
      <c r="A690" s="25"/>
      <c r="B690" s="25"/>
      <c r="C690" s="25"/>
      <c r="D690" s="25"/>
      <c r="E690" s="25"/>
      <c r="F690" s="25"/>
      <c r="G690" s="25"/>
      <c r="H690" s="25"/>
    </row>
    <row r="691" spans="1:8" s="17" customFormat="1">
      <c r="A691" s="25"/>
      <c r="B691" s="25"/>
      <c r="C691" s="25"/>
      <c r="D691" s="25"/>
      <c r="E691" s="25"/>
      <c r="F691" s="25"/>
      <c r="G691" s="25"/>
      <c r="H691" s="25"/>
    </row>
    <row r="692" spans="1:8" s="17" customFormat="1">
      <c r="A692" s="25"/>
      <c r="B692" s="25"/>
      <c r="C692" s="25"/>
      <c r="D692" s="25"/>
      <c r="E692" s="25"/>
      <c r="F692" s="25"/>
      <c r="G692" s="25"/>
      <c r="H692" s="25"/>
    </row>
    <row r="693" spans="1:8" s="17" customFormat="1">
      <c r="A693" s="25"/>
      <c r="B693" s="25"/>
      <c r="C693" s="25"/>
      <c r="D693" s="25"/>
      <c r="E693" s="25"/>
      <c r="F693" s="25"/>
      <c r="G693" s="25"/>
      <c r="H693" s="25"/>
    </row>
    <row r="694" spans="1:8" s="17" customFormat="1">
      <c r="A694" s="25"/>
      <c r="B694" s="25"/>
      <c r="C694" s="25"/>
      <c r="D694" s="25"/>
      <c r="E694" s="25"/>
      <c r="F694" s="25"/>
      <c r="G694" s="25"/>
      <c r="H694" s="25"/>
    </row>
    <row r="695" spans="1:8" s="17" customFormat="1">
      <c r="A695" s="25"/>
      <c r="B695" s="25"/>
      <c r="C695" s="25"/>
      <c r="D695" s="25"/>
      <c r="E695" s="25"/>
      <c r="F695" s="25"/>
      <c r="G695" s="25"/>
      <c r="H695" s="25"/>
    </row>
    <row r="696" spans="1:8" s="17" customFormat="1">
      <c r="A696" s="25"/>
      <c r="B696" s="25"/>
      <c r="C696" s="25"/>
      <c r="D696" s="25"/>
      <c r="E696" s="25"/>
      <c r="F696" s="25"/>
      <c r="G696" s="25"/>
      <c r="H696" s="25"/>
    </row>
    <row r="697" spans="1:8" s="17" customFormat="1">
      <c r="A697" s="25"/>
      <c r="B697" s="25"/>
      <c r="C697" s="25"/>
      <c r="D697" s="25"/>
      <c r="E697" s="25"/>
      <c r="F697" s="25"/>
      <c r="G697" s="25"/>
      <c r="H697" s="25"/>
    </row>
    <row r="698" spans="1:8" s="17" customFormat="1">
      <c r="A698" s="25"/>
      <c r="B698" s="25"/>
      <c r="C698" s="25"/>
      <c r="D698" s="25"/>
      <c r="E698" s="25"/>
      <c r="F698" s="25"/>
      <c r="G698" s="25"/>
      <c r="H698" s="25"/>
    </row>
    <row r="699" spans="1:8" s="17" customFormat="1">
      <c r="A699" s="25"/>
      <c r="B699" s="25"/>
      <c r="C699" s="25"/>
      <c r="D699" s="25"/>
      <c r="E699" s="25"/>
      <c r="F699" s="25"/>
      <c r="G699" s="25"/>
      <c r="H699" s="25"/>
    </row>
    <row r="700" spans="1:8" s="17" customFormat="1">
      <c r="A700" s="25"/>
      <c r="B700" s="25"/>
      <c r="C700" s="25"/>
      <c r="D700" s="25"/>
      <c r="E700" s="25"/>
      <c r="F700" s="25"/>
      <c r="G700" s="25"/>
      <c r="H700" s="25"/>
    </row>
    <row r="701" spans="1:8" s="17" customFormat="1">
      <c r="A701" s="25"/>
      <c r="B701" s="25"/>
      <c r="C701" s="25"/>
      <c r="D701" s="25"/>
      <c r="E701" s="25"/>
      <c r="F701" s="25"/>
      <c r="G701" s="25"/>
      <c r="H701" s="25"/>
    </row>
    <row r="702" spans="1:8" s="17" customFormat="1">
      <c r="A702" s="25"/>
      <c r="B702" s="25"/>
      <c r="C702" s="25"/>
      <c r="D702" s="25"/>
      <c r="E702" s="25"/>
      <c r="F702" s="25"/>
      <c r="G702" s="25"/>
      <c r="H702" s="25"/>
    </row>
    <row r="703" spans="1:8" s="17" customFormat="1">
      <c r="A703" s="25"/>
      <c r="B703" s="25"/>
      <c r="C703" s="25"/>
      <c r="D703" s="25"/>
      <c r="E703" s="25"/>
      <c r="F703" s="25"/>
      <c r="G703" s="25"/>
      <c r="H703" s="25"/>
    </row>
    <row r="704" spans="1:8" s="17" customFormat="1">
      <c r="A704" s="25"/>
      <c r="B704" s="25"/>
      <c r="C704" s="25"/>
      <c r="D704" s="25"/>
      <c r="E704" s="25"/>
      <c r="F704" s="25"/>
      <c r="G704" s="25"/>
      <c r="H704" s="25"/>
    </row>
    <row r="705" spans="1:8" s="17" customFormat="1">
      <c r="A705" s="25"/>
      <c r="B705" s="25"/>
      <c r="C705" s="25"/>
      <c r="D705" s="25"/>
      <c r="E705" s="25"/>
      <c r="F705" s="25"/>
      <c r="G705" s="25"/>
      <c r="H705" s="25"/>
    </row>
    <row r="706" spans="1:8" s="17" customFormat="1">
      <c r="A706" s="25"/>
      <c r="B706" s="25"/>
      <c r="C706" s="25"/>
      <c r="D706" s="25"/>
      <c r="E706" s="25"/>
      <c r="F706" s="25"/>
      <c r="G706" s="25"/>
      <c r="H706" s="25"/>
    </row>
    <row r="707" spans="1:8" s="17" customFormat="1">
      <c r="A707" s="25"/>
      <c r="B707" s="25"/>
      <c r="C707" s="25"/>
      <c r="D707" s="25"/>
      <c r="E707" s="25"/>
      <c r="F707" s="25"/>
      <c r="G707" s="25"/>
      <c r="H707" s="25"/>
    </row>
    <row r="708" spans="1:8" s="17" customFormat="1">
      <c r="A708" s="25"/>
      <c r="B708" s="25"/>
      <c r="C708" s="25"/>
      <c r="D708" s="25"/>
      <c r="E708" s="25"/>
      <c r="F708" s="25"/>
      <c r="G708" s="25"/>
      <c r="H708" s="25"/>
    </row>
    <row r="709" spans="1:8" s="17" customFormat="1">
      <c r="A709" s="25"/>
      <c r="B709" s="25"/>
      <c r="C709" s="25"/>
      <c r="D709" s="25"/>
      <c r="E709" s="25"/>
      <c r="F709" s="25"/>
      <c r="G709" s="25"/>
      <c r="H709" s="25"/>
    </row>
    <row r="710" spans="1:8" s="17" customFormat="1">
      <c r="A710" s="25"/>
      <c r="B710" s="25"/>
      <c r="C710" s="25"/>
      <c r="D710" s="25"/>
      <c r="E710" s="25"/>
      <c r="F710" s="25"/>
      <c r="G710" s="25"/>
      <c r="H710" s="25"/>
    </row>
    <row r="711" spans="1:8" s="17" customFormat="1">
      <c r="A711" s="25"/>
      <c r="B711" s="25"/>
      <c r="C711" s="25"/>
      <c r="D711" s="25"/>
      <c r="E711" s="25"/>
      <c r="F711" s="25"/>
      <c r="G711" s="25"/>
      <c r="H711" s="25"/>
    </row>
    <row r="712" spans="1:8" s="17" customFormat="1">
      <c r="A712" s="25"/>
      <c r="B712" s="25"/>
      <c r="C712" s="25"/>
      <c r="D712" s="25"/>
      <c r="E712" s="25"/>
      <c r="F712" s="25"/>
      <c r="G712" s="25"/>
      <c r="H712" s="25"/>
    </row>
    <row r="713" spans="1:8" s="17" customFormat="1">
      <c r="A713" s="25"/>
      <c r="B713" s="25"/>
      <c r="C713" s="25"/>
      <c r="D713" s="25"/>
      <c r="E713" s="25"/>
      <c r="F713" s="25"/>
      <c r="G713" s="25"/>
      <c r="H713" s="25"/>
    </row>
    <row r="714" spans="1:8" s="17" customFormat="1">
      <c r="A714" s="25"/>
      <c r="B714" s="25"/>
      <c r="C714" s="25"/>
      <c r="D714" s="25"/>
      <c r="E714" s="25"/>
      <c r="F714" s="25"/>
      <c r="G714" s="25"/>
      <c r="H714" s="25"/>
    </row>
    <row r="715" spans="1:8" s="17" customFormat="1">
      <c r="A715" s="25"/>
      <c r="B715" s="25"/>
      <c r="C715" s="25"/>
      <c r="D715" s="25"/>
      <c r="E715" s="25"/>
      <c r="F715" s="25"/>
      <c r="G715" s="25"/>
      <c r="H715" s="25"/>
    </row>
    <row r="716" spans="1:8" s="17" customFormat="1">
      <c r="A716" s="25"/>
      <c r="B716" s="25"/>
      <c r="C716" s="25"/>
      <c r="D716" s="25"/>
      <c r="E716" s="25"/>
      <c r="F716" s="25"/>
      <c r="G716" s="25"/>
      <c r="H716" s="25"/>
    </row>
    <row r="717" spans="1:8" s="17" customFormat="1">
      <c r="A717" s="25"/>
      <c r="B717" s="25"/>
      <c r="C717" s="25"/>
      <c r="D717" s="25"/>
      <c r="E717" s="25"/>
      <c r="F717" s="25"/>
      <c r="G717" s="25"/>
      <c r="H717" s="25"/>
    </row>
    <row r="718" spans="1:8" s="17" customFormat="1">
      <c r="A718" s="25"/>
      <c r="B718" s="25"/>
      <c r="C718" s="25"/>
      <c r="D718" s="25"/>
      <c r="E718" s="25"/>
      <c r="F718" s="25"/>
      <c r="G718" s="25"/>
      <c r="H718" s="25"/>
    </row>
    <row r="719" spans="1:8" s="17" customFormat="1">
      <c r="A719" s="25"/>
      <c r="B719" s="25"/>
      <c r="C719" s="25"/>
      <c r="D719" s="25"/>
      <c r="E719" s="25"/>
      <c r="F719" s="25"/>
      <c r="G719" s="25"/>
      <c r="H719" s="25"/>
    </row>
    <row r="720" spans="1:8" s="17" customFormat="1">
      <c r="A720" s="25"/>
      <c r="B720" s="25"/>
      <c r="C720" s="25"/>
      <c r="D720" s="25"/>
      <c r="E720" s="25"/>
      <c r="F720" s="25"/>
      <c r="G720" s="25"/>
      <c r="H720" s="25"/>
    </row>
    <row r="721" spans="1:8" s="17" customFormat="1">
      <c r="A721" s="25"/>
      <c r="B721" s="25"/>
      <c r="C721" s="25"/>
      <c r="D721" s="25"/>
      <c r="E721" s="25"/>
      <c r="F721" s="25"/>
      <c r="G721" s="25"/>
      <c r="H721" s="25"/>
    </row>
    <row r="722" spans="1:8" s="17" customFormat="1">
      <c r="A722" s="25"/>
      <c r="B722" s="25"/>
      <c r="C722" s="25"/>
      <c r="D722" s="25"/>
      <c r="E722" s="25"/>
      <c r="F722" s="25"/>
      <c r="G722" s="25"/>
      <c r="H722" s="25"/>
    </row>
    <row r="723" spans="1:8" s="17" customFormat="1">
      <c r="A723" s="25"/>
      <c r="B723" s="25"/>
      <c r="C723" s="25"/>
      <c r="D723" s="25"/>
      <c r="E723" s="25"/>
      <c r="F723" s="25"/>
      <c r="G723" s="25"/>
      <c r="H723" s="25"/>
    </row>
    <row r="724" spans="1:8" s="17" customFormat="1">
      <c r="A724" s="25"/>
      <c r="B724" s="25"/>
      <c r="C724" s="25"/>
      <c r="D724" s="25"/>
      <c r="E724" s="25"/>
      <c r="F724" s="25"/>
      <c r="G724" s="25"/>
      <c r="H724" s="25"/>
    </row>
    <row r="725" spans="1:8" s="17" customFormat="1">
      <c r="A725" s="25"/>
      <c r="B725" s="25"/>
      <c r="C725" s="25"/>
      <c r="D725" s="25"/>
      <c r="E725" s="25"/>
      <c r="F725" s="25"/>
      <c r="G725" s="25"/>
      <c r="H725" s="25"/>
    </row>
    <row r="726" spans="1:8" s="17" customFormat="1">
      <c r="A726" s="25"/>
      <c r="B726" s="25"/>
      <c r="C726" s="25"/>
      <c r="D726" s="25"/>
      <c r="E726" s="25"/>
      <c r="F726" s="25"/>
      <c r="G726" s="25"/>
      <c r="H726" s="25"/>
    </row>
    <row r="727" spans="1:8" s="17" customFormat="1">
      <c r="A727" s="25"/>
      <c r="B727" s="25"/>
      <c r="C727" s="25"/>
      <c r="D727" s="25"/>
      <c r="E727" s="25"/>
      <c r="F727" s="25"/>
      <c r="G727" s="25"/>
      <c r="H727" s="25"/>
    </row>
    <row r="728" spans="1:8" s="17" customFormat="1">
      <c r="A728" s="25"/>
      <c r="B728" s="25"/>
      <c r="C728" s="25"/>
      <c r="D728" s="25"/>
      <c r="E728" s="25"/>
      <c r="F728" s="25"/>
      <c r="G728" s="25"/>
      <c r="H728" s="25"/>
    </row>
    <row r="729" spans="1:8" s="17" customFormat="1">
      <c r="A729" s="25"/>
      <c r="B729" s="25"/>
      <c r="C729" s="25"/>
      <c r="D729" s="25"/>
      <c r="E729" s="25"/>
      <c r="F729" s="25"/>
      <c r="G729" s="25"/>
      <c r="H729" s="25"/>
    </row>
    <row r="730" spans="1:8" s="17" customFormat="1">
      <c r="A730" s="25"/>
      <c r="B730" s="25"/>
      <c r="C730" s="25"/>
      <c r="D730" s="25"/>
      <c r="E730" s="25"/>
      <c r="F730" s="25"/>
      <c r="G730" s="25"/>
      <c r="H730" s="25"/>
    </row>
    <row r="731" spans="1:8" s="17" customFormat="1">
      <c r="A731" s="25"/>
      <c r="B731" s="25"/>
      <c r="C731" s="25"/>
      <c r="D731" s="25"/>
      <c r="E731" s="25"/>
      <c r="F731" s="25"/>
      <c r="G731" s="25"/>
      <c r="H731" s="25"/>
    </row>
    <row r="732" spans="1:8" s="17" customFormat="1">
      <c r="A732" s="25"/>
      <c r="B732" s="25"/>
      <c r="C732" s="25"/>
      <c r="D732" s="25"/>
      <c r="E732" s="25"/>
      <c r="F732" s="25"/>
      <c r="G732" s="25"/>
      <c r="H732" s="25"/>
    </row>
    <row r="733" spans="1:8" s="17" customFormat="1">
      <c r="A733" s="25"/>
      <c r="B733" s="25"/>
      <c r="C733" s="25"/>
      <c r="D733" s="25"/>
      <c r="E733" s="25"/>
      <c r="F733" s="25"/>
      <c r="G733" s="25"/>
      <c r="H733" s="25"/>
    </row>
    <row r="734" spans="1:8" s="17" customFormat="1">
      <c r="A734" s="25"/>
      <c r="B734" s="25"/>
      <c r="C734" s="25"/>
      <c r="D734" s="25"/>
      <c r="E734" s="25"/>
      <c r="F734" s="25"/>
      <c r="G734" s="25"/>
      <c r="H734" s="25"/>
    </row>
    <row r="735" spans="1:8" s="17" customFormat="1">
      <c r="A735" s="25"/>
      <c r="B735" s="25"/>
      <c r="C735" s="25"/>
      <c r="D735" s="25"/>
      <c r="E735" s="25"/>
      <c r="F735" s="25"/>
      <c r="G735" s="25"/>
      <c r="H735" s="25"/>
    </row>
    <row r="736" spans="1:8" s="17" customFormat="1">
      <c r="A736" s="25"/>
      <c r="B736" s="25"/>
      <c r="C736" s="25"/>
      <c r="D736" s="25"/>
      <c r="E736" s="25"/>
      <c r="F736" s="25"/>
      <c r="G736" s="25"/>
      <c r="H736" s="25"/>
    </row>
    <row r="737" spans="1:8" s="17" customFormat="1">
      <c r="A737" s="25"/>
      <c r="B737" s="25"/>
      <c r="C737" s="25"/>
      <c r="D737" s="25"/>
      <c r="E737" s="25"/>
      <c r="F737" s="25"/>
      <c r="G737" s="25"/>
      <c r="H737" s="25"/>
    </row>
    <row r="738" spans="1:8" s="17" customFormat="1">
      <c r="A738" s="25"/>
      <c r="B738" s="25"/>
      <c r="C738" s="25"/>
      <c r="D738" s="25"/>
      <c r="E738" s="25"/>
      <c r="F738" s="25"/>
      <c r="G738" s="25"/>
      <c r="H738" s="25"/>
    </row>
    <row r="739" spans="1:8" s="17" customFormat="1">
      <c r="A739" s="25"/>
      <c r="B739" s="25"/>
      <c r="C739" s="25"/>
      <c r="D739" s="25"/>
      <c r="E739" s="25"/>
      <c r="F739" s="25"/>
      <c r="G739" s="25"/>
      <c r="H739" s="25"/>
    </row>
    <row r="740" spans="1:8" s="17" customFormat="1">
      <c r="A740" s="25"/>
      <c r="B740" s="25"/>
      <c r="C740" s="25"/>
      <c r="D740" s="25"/>
      <c r="E740" s="25"/>
      <c r="F740" s="25"/>
      <c r="G740" s="25"/>
      <c r="H740" s="25"/>
    </row>
    <row r="741" spans="1:8" s="17" customFormat="1">
      <c r="A741" s="25"/>
      <c r="B741" s="25"/>
      <c r="C741" s="25"/>
      <c r="D741" s="25"/>
      <c r="E741" s="25"/>
      <c r="F741" s="25"/>
      <c r="G741" s="25"/>
      <c r="H741" s="25"/>
    </row>
    <row r="742" spans="1:8" s="17" customFormat="1">
      <c r="A742" s="25"/>
      <c r="B742" s="25"/>
      <c r="C742" s="25"/>
      <c r="D742" s="25"/>
      <c r="E742" s="25"/>
      <c r="F742" s="25"/>
      <c r="G742" s="25"/>
      <c r="H742" s="25"/>
    </row>
    <row r="743" spans="1:8" s="17" customFormat="1">
      <c r="A743" s="25"/>
      <c r="B743" s="25"/>
      <c r="C743" s="25"/>
      <c r="D743" s="25"/>
      <c r="E743" s="25"/>
      <c r="F743" s="25"/>
      <c r="G743" s="25"/>
      <c r="H743" s="25"/>
    </row>
    <row r="744" spans="1:8" s="17" customFormat="1">
      <c r="A744" s="25"/>
      <c r="B744" s="25"/>
      <c r="C744" s="25"/>
      <c r="D744" s="25"/>
      <c r="E744" s="25"/>
      <c r="F744" s="25"/>
      <c r="G744" s="25"/>
      <c r="H744" s="25"/>
    </row>
    <row r="745" spans="1:8" s="17" customFormat="1">
      <c r="A745" s="25"/>
      <c r="B745" s="25"/>
      <c r="C745" s="25"/>
      <c r="D745" s="25"/>
      <c r="E745" s="25"/>
      <c r="F745" s="25"/>
      <c r="G745" s="25"/>
      <c r="H745" s="25"/>
    </row>
    <row r="746" spans="1:8" s="17" customFormat="1">
      <c r="A746" s="25"/>
      <c r="B746" s="25"/>
      <c r="C746" s="25"/>
      <c r="D746" s="25"/>
      <c r="E746" s="25"/>
      <c r="F746" s="25"/>
      <c r="G746" s="25"/>
      <c r="H746" s="25"/>
    </row>
    <row r="747" spans="1:8" s="17" customFormat="1">
      <c r="A747" s="25"/>
      <c r="B747" s="25"/>
      <c r="C747" s="25"/>
      <c r="D747" s="25"/>
      <c r="E747" s="25"/>
      <c r="F747" s="25"/>
      <c r="G747" s="25"/>
      <c r="H747" s="25"/>
    </row>
    <row r="748" spans="1:8" s="17" customFormat="1">
      <c r="A748" s="25"/>
      <c r="B748" s="25"/>
      <c r="C748" s="25"/>
      <c r="D748" s="25"/>
      <c r="E748" s="25"/>
      <c r="F748" s="25"/>
      <c r="G748" s="25"/>
      <c r="H748" s="25"/>
    </row>
    <row r="749" spans="1:8" s="17" customFormat="1">
      <c r="A749" s="25"/>
      <c r="B749" s="25"/>
      <c r="C749" s="25"/>
      <c r="D749" s="25"/>
      <c r="E749" s="25"/>
      <c r="F749" s="25"/>
      <c r="G749" s="25"/>
      <c r="H749" s="25"/>
    </row>
    <row r="750" spans="1:8" s="17" customFormat="1">
      <c r="A750" s="25"/>
      <c r="B750" s="25"/>
      <c r="C750" s="25"/>
      <c r="D750" s="25"/>
      <c r="E750" s="25"/>
      <c r="F750" s="25"/>
      <c r="G750" s="25"/>
      <c r="H750" s="25"/>
    </row>
    <row r="751" spans="1:8" s="17" customFormat="1">
      <c r="A751" s="25"/>
      <c r="B751" s="25"/>
      <c r="C751" s="25"/>
      <c r="D751" s="25"/>
      <c r="E751" s="25"/>
      <c r="F751" s="25"/>
      <c r="G751" s="25"/>
      <c r="H751" s="25"/>
    </row>
    <row r="752" spans="1:8" s="17" customFormat="1">
      <c r="A752" s="25"/>
      <c r="B752" s="25"/>
      <c r="C752" s="25"/>
      <c r="D752" s="25"/>
      <c r="E752" s="25"/>
      <c r="F752" s="25"/>
      <c r="G752" s="25"/>
      <c r="H752" s="25"/>
    </row>
    <row r="753" spans="1:8" s="17" customFormat="1">
      <c r="A753" s="25"/>
      <c r="B753" s="25"/>
      <c r="C753" s="25"/>
      <c r="D753" s="25"/>
      <c r="E753" s="25"/>
      <c r="F753" s="25"/>
      <c r="G753" s="25"/>
      <c r="H753" s="25"/>
    </row>
    <row r="754" spans="1:8" s="17" customFormat="1">
      <c r="A754" s="25"/>
      <c r="B754" s="25"/>
      <c r="C754" s="25"/>
      <c r="D754" s="25"/>
      <c r="E754" s="25"/>
      <c r="F754" s="25"/>
      <c r="G754" s="25"/>
      <c r="H754" s="25"/>
    </row>
    <row r="755" spans="1:8" s="17" customFormat="1">
      <c r="A755" s="25"/>
      <c r="B755" s="25"/>
      <c r="C755" s="25"/>
      <c r="D755" s="25"/>
      <c r="E755" s="25"/>
      <c r="F755" s="25"/>
      <c r="G755" s="25"/>
      <c r="H755" s="25"/>
    </row>
    <row r="756" spans="1:8" s="17" customFormat="1">
      <c r="A756" s="25"/>
      <c r="B756" s="25"/>
      <c r="C756" s="25"/>
      <c r="D756" s="25"/>
      <c r="E756" s="25"/>
      <c r="F756" s="25"/>
      <c r="G756" s="25"/>
      <c r="H756" s="25"/>
    </row>
    <row r="757" spans="1:8" s="17" customFormat="1">
      <c r="A757" s="25"/>
      <c r="B757" s="25"/>
      <c r="C757" s="25"/>
      <c r="D757" s="25"/>
      <c r="E757" s="25"/>
      <c r="F757" s="25"/>
      <c r="G757" s="25"/>
      <c r="H757" s="25"/>
    </row>
    <row r="758" spans="1:8" s="17" customFormat="1">
      <c r="A758" s="25"/>
      <c r="B758" s="25"/>
      <c r="C758" s="25"/>
      <c r="D758" s="25"/>
      <c r="E758" s="25"/>
      <c r="F758" s="25"/>
      <c r="G758" s="25"/>
      <c r="H758" s="25"/>
    </row>
    <row r="759" spans="1:8" s="17" customFormat="1">
      <c r="A759" s="25"/>
      <c r="B759" s="25"/>
      <c r="C759" s="25"/>
      <c r="D759" s="25"/>
      <c r="E759" s="25"/>
      <c r="F759" s="25"/>
      <c r="G759" s="25"/>
      <c r="H759" s="25"/>
    </row>
    <row r="760" spans="1:8" s="17" customFormat="1">
      <c r="A760" s="25"/>
      <c r="B760" s="25"/>
      <c r="C760" s="25"/>
      <c r="D760" s="25"/>
      <c r="E760" s="25"/>
      <c r="F760" s="25"/>
      <c r="G760" s="25"/>
      <c r="H760" s="25"/>
    </row>
    <row r="761" spans="1:8" s="17" customFormat="1">
      <c r="A761" s="25"/>
      <c r="B761" s="25"/>
      <c r="C761" s="25"/>
      <c r="D761" s="25"/>
      <c r="E761" s="25"/>
      <c r="F761" s="25"/>
      <c r="G761" s="25"/>
      <c r="H761" s="25"/>
    </row>
    <row r="762" spans="1:8" s="17" customFormat="1">
      <c r="A762" s="25"/>
      <c r="B762" s="25"/>
      <c r="C762" s="25"/>
      <c r="D762" s="25"/>
      <c r="E762" s="25"/>
      <c r="F762" s="25"/>
      <c r="G762" s="25"/>
      <c r="H762" s="25"/>
    </row>
    <row r="763" spans="1:8" s="17" customFormat="1">
      <c r="A763" s="25"/>
      <c r="B763" s="25"/>
      <c r="C763" s="25"/>
      <c r="D763" s="25"/>
      <c r="E763" s="25"/>
      <c r="F763" s="25"/>
      <c r="G763" s="25"/>
      <c r="H763" s="25"/>
    </row>
    <row r="764" spans="1:8" s="17" customFormat="1">
      <c r="A764" s="25"/>
      <c r="B764" s="25"/>
      <c r="C764" s="25"/>
      <c r="D764" s="25"/>
      <c r="E764" s="25"/>
      <c r="F764" s="25"/>
      <c r="G764" s="25"/>
      <c r="H764" s="25"/>
    </row>
    <row r="765" spans="1:8" s="17" customFormat="1">
      <c r="A765" s="25"/>
      <c r="B765" s="25"/>
      <c r="C765" s="25"/>
      <c r="D765" s="25"/>
      <c r="E765" s="25"/>
      <c r="F765" s="25"/>
      <c r="G765" s="25"/>
      <c r="H765" s="25"/>
    </row>
    <row r="766" spans="1:8" s="17" customFormat="1">
      <c r="A766" s="25"/>
      <c r="B766" s="25"/>
      <c r="C766" s="25"/>
      <c r="D766" s="25"/>
      <c r="E766" s="25"/>
      <c r="F766" s="25"/>
      <c r="G766" s="25"/>
      <c r="H766" s="25"/>
    </row>
    <row r="767" spans="1:8" s="17" customFormat="1">
      <c r="A767" s="25"/>
      <c r="B767" s="25"/>
      <c r="C767" s="25"/>
      <c r="D767" s="25"/>
      <c r="E767" s="25"/>
      <c r="F767" s="25"/>
      <c r="G767" s="25"/>
      <c r="H767" s="25"/>
    </row>
    <row r="768" spans="1:8" s="17" customFormat="1">
      <c r="A768" s="25"/>
      <c r="B768" s="25"/>
      <c r="C768" s="25"/>
      <c r="D768" s="25"/>
      <c r="E768" s="25"/>
      <c r="F768" s="25"/>
      <c r="G768" s="25"/>
      <c r="H768" s="25"/>
    </row>
    <row r="769" spans="1:8" s="17" customFormat="1">
      <c r="A769" s="25"/>
      <c r="B769" s="25"/>
      <c r="C769" s="25"/>
      <c r="D769" s="25"/>
      <c r="E769" s="25"/>
      <c r="F769" s="25"/>
      <c r="G769" s="25"/>
      <c r="H769" s="25"/>
    </row>
    <row r="770" spans="1:8" s="17" customFormat="1">
      <c r="A770" s="25"/>
      <c r="B770" s="25"/>
      <c r="C770" s="25"/>
      <c r="D770" s="25"/>
      <c r="E770" s="25"/>
      <c r="F770" s="25"/>
      <c r="G770" s="25"/>
      <c r="H770" s="25"/>
    </row>
    <row r="771" spans="1:8" s="17" customFormat="1">
      <c r="A771" s="25"/>
      <c r="B771" s="25"/>
      <c r="C771" s="25"/>
      <c r="D771" s="25"/>
      <c r="E771" s="25"/>
      <c r="F771" s="25"/>
      <c r="G771" s="25"/>
      <c r="H771" s="25"/>
    </row>
    <row r="772" spans="1:8" s="17" customFormat="1">
      <c r="A772" s="25"/>
      <c r="B772" s="25"/>
      <c r="C772" s="25"/>
      <c r="D772" s="25"/>
      <c r="E772" s="25"/>
      <c r="F772" s="25"/>
      <c r="G772" s="25"/>
      <c r="H772" s="25"/>
    </row>
    <row r="773" spans="1:8" s="17" customFormat="1">
      <c r="A773" s="25"/>
      <c r="B773" s="25"/>
      <c r="C773" s="25"/>
      <c r="D773" s="25"/>
      <c r="E773" s="25"/>
      <c r="F773" s="25"/>
      <c r="G773" s="25"/>
      <c r="H773" s="25"/>
    </row>
    <row r="774" spans="1:8" s="17" customFormat="1">
      <c r="A774" s="25"/>
      <c r="B774" s="25"/>
      <c r="C774" s="25"/>
      <c r="D774" s="25"/>
      <c r="E774" s="25"/>
      <c r="F774" s="25"/>
      <c r="G774" s="25"/>
      <c r="H774" s="25"/>
    </row>
    <row r="775" spans="1:8" s="17" customFormat="1">
      <c r="A775" s="25"/>
      <c r="B775" s="25"/>
      <c r="C775" s="25"/>
      <c r="D775" s="25"/>
      <c r="E775" s="25"/>
      <c r="F775" s="25"/>
      <c r="G775" s="25"/>
      <c r="H775" s="25"/>
    </row>
    <row r="776" spans="1:8" s="17" customFormat="1">
      <c r="A776" s="25"/>
      <c r="B776" s="25"/>
      <c r="C776" s="25"/>
      <c r="D776" s="25"/>
      <c r="E776" s="25"/>
      <c r="F776" s="25"/>
      <c r="G776" s="25"/>
      <c r="H776" s="25"/>
    </row>
    <row r="777" spans="1:8" s="17" customFormat="1">
      <c r="A777" s="25"/>
      <c r="B777" s="25"/>
      <c r="C777" s="25"/>
      <c r="D777" s="25"/>
      <c r="E777" s="25"/>
      <c r="F777" s="25"/>
      <c r="G777" s="25"/>
      <c r="H777" s="25"/>
    </row>
    <row r="778" spans="1:8" s="17" customFormat="1">
      <c r="A778" s="25"/>
      <c r="B778" s="25"/>
      <c r="C778" s="25"/>
      <c r="D778" s="25"/>
      <c r="E778" s="25"/>
      <c r="F778" s="25"/>
      <c r="G778" s="25"/>
      <c r="H778" s="25"/>
    </row>
    <row r="779" spans="1:8" s="17" customFormat="1">
      <c r="A779" s="25"/>
      <c r="B779" s="25"/>
      <c r="C779" s="25"/>
      <c r="D779" s="25"/>
      <c r="E779" s="25"/>
      <c r="F779" s="25"/>
      <c r="G779" s="25"/>
      <c r="H779" s="25"/>
    </row>
    <row r="780" spans="1:8" s="17" customFormat="1">
      <c r="A780" s="25"/>
      <c r="B780" s="25"/>
      <c r="C780" s="25"/>
      <c r="D780" s="25"/>
      <c r="E780" s="25"/>
      <c r="F780" s="25"/>
      <c r="G780" s="25"/>
      <c r="H780" s="25"/>
    </row>
    <row r="781" spans="1:8" s="17" customFormat="1">
      <c r="A781" s="25"/>
      <c r="B781" s="25"/>
      <c r="C781" s="25"/>
      <c r="D781" s="25"/>
      <c r="E781" s="25"/>
      <c r="F781" s="25"/>
      <c r="G781" s="25"/>
      <c r="H781" s="25"/>
    </row>
    <row r="782" spans="1:8" s="17" customFormat="1">
      <c r="A782" s="25"/>
      <c r="B782" s="25"/>
      <c r="C782" s="25"/>
      <c r="D782" s="25"/>
      <c r="E782" s="25"/>
      <c r="F782" s="25"/>
      <c r="G782" s="25"/>
      <c r="H782" s="25"/>
    </row>
    <row r="783" spans="1:8" s="17" customFormat="1">
      <c r="A783" s="25"/>
      <c r="B783" s="25"/>
      <c r="C783" s="25"/>
      <c r="D783" s="25"/>
      <c r="E783" s="25"/>
      <c r="F783" s="25"/>
      <c r="G783" s="25"/>
      <c r="H783" s="25"/>
    </row>
    <row r="784" spans="1:8" s="17" customFormat="1">
      <c r="A784" s="25"/>
      <c r="B784" s="25"/>
      <c r="C784" s="25"/>
      <c r="D784" s="25"/>
      <c r="E784" s="25"/>
      <c r="F784" s="25"/>
      <c r="G784" s="25"/>
      <c r="H784" s="25"/>
    </row>
    <row r="785" spans="1:8" s="17" customFormat="1">
      <c r="A785" s="25"/>
      <c r="B785" s="25"/>
      <c r="C785" s="25"/>
      <c r="D785" s="25"/>
      <c r="E785" s="25"/>
      <c r="F785" s="25"/>
      <c r="G785" s="25"/>
      <c r="H785" s="25"/>
    </row>
    <row r="786" spans="1:8" s="17" customFormat="1">
      <c r="A786" s="25"/>
      <c r="B786" s="25"/>
      <c r="C786" s="25"/>
      <c r="D786" s="25"/>
      <c r="E786" s="25"/>
      <c r="F786" s="25"/>
      <c r="G786" s="25"/>
      <c r="H786" s="25"/>
    </row>
    <row r="787" spans="1:8" s="17" customFormat="1">
      <c r="A787" s="25"/>
      <c r="B787" s="25"/>
      <c r="C787" s="25"/>
      <c r="D787" s="25"/>
      <c r="E787" s="25"/>
      <c r="F787" s="25"/>
      <c r="G787" s="25"/>
      <c r="H787" s="25"/>
    </row>
    <row r="788" spans="1:8" s="17" customFormat="1">
      <c r="A788" s="25"/>
      <c r="B788" s="25"/>
      <c r="C788" s="25"/>
      <c r="D788" s="25"/>
      <c r="E788" s="25"/>
      <c r="F788" s="25"/>
      <c r="G788" s="25"/>
      <c r="H788" s="25"/>
    </row>
    <row r="789" spans="1:8" s="17" customFormat="1">
      <c r="A789" s="25"/>
      <c r="B789" s="25"/>
      <c r="C789" s="25"/>
      <c r="D789" s="25"/>
      <c r="E789" s="25"/>
      <c r="F789" s="25"/>
      <c r="G789" s="25"/>
      <c r="H789" s="25"/>
    </row>
    <row r="790" spans="1:8" s="17" customFormat="1">
      <c r="A790" s="25"/>
      <c r="B790" s="25"/>
      <c r="C790" s="25"/>
      <c r="D790" s="25"/>
      <c r="E790" s="25"/>
      <c r="F790" s="25"/>
      <c r="G790" s="25"/>
      <c r="H790" s="25"/>
    </row>
    <row r="791" spans="1:8" s="17" customFormat="1">
      <c r="A791" s="25"/>
      <c r="B791" s="25"/>
      <c r="C791" s="25"/>
      <c r="D791" s="25"/>
      <c r="E791" s="25"/>
      <c r="F791" s="25"/>
      <c r="G791" s="25"/>
      <c r="H791" s="25"/>
    </row>
    <row r="792" spans="1:8" s="17" customFormat="1">
      <c r="A792" s="25"/>
      <c r="B792" s="25"/>
      <c r="C792" s="25"/>
      <c r="D792" s="25"/>
      <c r="E792" s="25"/>
      <c r="F792" s="25"/>
      <c r="G792" s="25"/>
      <c r="H792" s="25"/>
    </row>
    <row r="793" spans="1:8" s="17" customFormat="1">
      <c r="A793" s="25"/>
      <c r="B793" s="25"/>
      <c r="C793" s="25"/>
      <c r="D793" s="25"/>
      <c r="E793" s="25"/>
      <c r="F793" s="25"/>
      <c r="G793" s="25"/>
      <c r="H793" s="25"/>
    </row>
    <row r="794" spans="1:8" s="17" customFormat="1">
      <c r="A794" s="25"/>
      <c r="B794" s="25"/>
      <c r="C794" s="25"/>
      <c r="D794" s="25"/>
      <c r="E794" s="25"/>
      <c r="F794" s="25"/>
      <c r="G794" s="25"/>
      <c r="H794" s="25"/>
    </row>
    <row r="795" spans="1:8" s="17" customFormat="1">
      <c r="A795" s="25"/>
      <c r="B795" s="25"/>
      <c r="C795" s="25"/>
      <c r="D795" s="25"/>
      <c r="E795" s="25"/>
      <c r="F795" s="25"/>
      <c r="G795" s="25"/>
      <c r="H795" s="25"/>
    </row>
    <row r="796" spans="1:8" s="17" customFormat="1">
      <c r="A796" s="25"/>
      <c r="B796" s="25"/>
      <c r="C796" s="25"/>
      <c r="D796" s="25"/>
      <c r="E796" s="25"/>
      <c r="F796" s="25"/>
      <c r="G796" s="25"/>
      <c r="H796" s="25"/>
    </row>
    <row r="797" spans="1:8" s="17" customFormat="1">
      <c r="A797" s="25"/>
      <c r="B797" s="25"/>
      <c r="C797" s="25"/>
      <c r="D797" s="25"/>
      <c r="E797" s="25"/>
      <c r="F797" s="25"/>
      <c r="G797" s="25"/>
      <c r="H797" s="25"/>
    </row>
    <row r="798" spans="1:8" s="17" customFormat="1">
      <c r="A798" s="25"/>
      <c r="B798" s="25"/>
      <c r="C798" s="25"/>
      <c r="D798" s="25"/>
      <c r="E798" s="25"/>
      <c r="F798" s="25"/>
      <c r="G798" s="25"/>
      <c r="H798" s="25"/>
    </row>
    <row r="799" spans="1:8" s="17" customFormat="1">
      <c r="A799" s="25"/>
      <c r="B799" s="25"/>
      <c r="C799" s="25"/>
      <c r="D799" s="25"/>
      <c r="E799" s="25"/>
      <c r="F799" s="25"/>
      <c r="G799" s="25"/>
      <c r="H799" s="25"/>
    </row>
    <row r="800" spans="1:8" s="17" customFormat="1">
      <c r="A800" s="25"/>
      <c r="B800" s="25"/>
      <c r="C800" s="25"/>
      <c r="D800" s="25"/>
      <c r="E800" s="25"/>
      <c r="F800" s="25"/>
      <c r="G800" s="25"/>
      <c r="H800" s="25"/>
    </row>
    <row r="801" spans="1:8" s="17" customFormat="1">
      <c r="A801" s="25"/>
      <c r="B801" s="25"/>
      <c r="C801" s="25"/>
      <c r="D801" s="25"/>
      <c r="E801" s="25"/>
      <c r="F801" s="25"/>
      <c r="G801" s="25"/>
      <c r="H801" s="25"/>
    </row>
    <row r="802" spans="1:8" s="17" customFormat="1">
      <c r="A802" s="25"/>
      <c r="B802" s="25"/>
      <c r="C802" s="25"/>
      <c r="D802" s="25"/>
      <c r="E802" s="25"/>
      <c r="F802" s="25"/>
      <c r="G802" s="25"/>
      <c r="H802" s="25"/>
    </row>
    <row r="803" spans="1:8" s="17" customFormat="1">
      <c r="A803" s="25"/>
      <c r="B803" s="25"/>
      <c r="C803" s="25"/>
      <c r="D803" s="25"/>
      <c r="E803" s="25"/>
      <c r="F803" s="25"/>
      <c r="G803" s="25"/>
      <c r="H803" s="25"/>
    </row>
    <row r="804" spans="1:8" s="17" customFormat="1">
      <c r="A804" s="25"/>
      <c r="B804" s="25"/>
      <c r="C804" s="25"/>
      <c r="D804" s="25"/>
      <c r="E804" s="25"/>
      <c r="F804" s="25"/>
      <c r="G804" s="25"/>
      <c r="H804" s="25"/>
    </row>
    <row r="805" spans="1:8" s="17" customFormat="1">
      <c r="A805" s="25"/>
      <c r="B805" s="25"/>
      <c r="C805" s="25"/>
      <c r="D805" s="25"/>
      <c r="E805" s="25"/>
      <c r="F805" s="25"/>
      <c r="G805" s="25"/>
      <c r="H805" s="25"/>
    </row>
    <row r="806" spans="1:8" s="17" customFormat="1">
      <c r="A806" s="25"/>
      <c r="B806" s="25"/>
      <c r="C806" s="25"/>
      <c r="D806" s="25"/>
      <c r="E806" s="25"/>
      <c r="F806" s="25"/>
      <c r="G806" s="25"/>
      <c r="H806" s="25"/>
    </row>
    <row r="807" spans="1:8" s="17" customFormat="1">
      <c r="A807" s="25"/>
      <c r="B807" s="25"/>
      <c r="C807" s="25"/>
      <c r="D807" s="25"/>
      <c r="E807" s="25"/>
      <c r="F807" s="25"/>
      <c r="G807" s="25"/>
      <c r="H807" s="25"/>
    </row>
    <row r="808" spans="1:8" s="17" customFormat="1">
      <c r="A808" s="25"/>
      <c r="B808" s="25"/>
      <c r="C808" s="25"/>
      <c r="D808" s="25"/>
      <c r="E808" s="25"/>
      <c r="F808" s="25"/>
      <c r="G808" s="25"/>
      <c r="H808" s="25"/>
    </row>
    <row r="809" spans="1:8" s="17" customFormat="1">
      <c r="A809" s="25"/>
      <c r="B809" s="25"/>
      <c r="C809" s="25"/>
      <c r="D809" s="25"/>
      <c r="E809" s="25"/>
      <c r="F809" s="25"/>
      <c r="G809" s="25"/>
      <c r="H809" s="25"/>
    </row>
    <row r="810" spans="1:8" s="17" customFormat="1">
      <c r="A810" s="25"/>
      <c r="B810" s="25"/>
      <c r="C810" s="25"/>
      <c r="D810" s="25"/>
      <c r="E810" s="25"/>
      <c r="F810" s="25"/>
      <c r="G810" s="25"/>
      <c r="H810" s="25"/>
    </row>
    <row r="811" spans="1:8" s="17" customFormat="1">
      <c r="A811" s="25"/>
      <c r="B811" s="25"/>
      <c r="C811" s="25"/>
      <c r="D811" s="25"/>
      <c r="E811" s="25"/>
      <c r="F811" s="25"/>
      <c r="G811" s="25"/>
      <c r="H811" s="25"/>
    </row>
    <row r="812" spans="1:8" s="17" customFormat="1">
      <c r="A812" s="25"/>
      <c r="B812" s="25"/>
      <c r="C812" s="25"/>
      <c r="D812" s="25"/>
      <c r="E812" s="25"/>
      <c r="F812" s="25"/>
      <c r="G812" s="25"/>
      <c r="H812" s="25"/>
    </row>
    <row r="813" spans="1:8" s="17" customFormat="1">
      <c r="A813" s="25"/>
      <c r="B813" s="25"/>
      <c r="C813" s="25"/>
      <c r="D813" s="25"/>
      <c r="E813" s="25"/>
      <c r="F813" s="25"/>
      <c r="G813" s="25"/>
      <c r="H813" s="25"/>
    </row>
    <row r="814" spans="1:8" s="17" customFormat="1">
      <c r="A814" s="25"/>
      <c r="B814" s="25"/>
      <c r="C814" s="25"/>
      <c r="D814" s="25"/>
      <c r="E814" s="25"/>
      <c r="F814" s="25"/>
      <c r="G814" s="25"/>
      <c r="H814" s="25"/>
    </row>
    <row r="815" spans="1:8" s="17" customFormat="1">
      <c r="A815" s="25"/>
      <c r="B815" s="25"/>
      <c r="C815" s="25"/>
      <c r="D815" s="25"/>
      <c r="E815" s="25"/>
      <c r="F815" s="25"/>
      <c r="G815" s="25"/>
      <c r="H815" s="25"/>
    </row>
    <row r="816" spans="1:8" s="17" customFormat="1">
      <c r="A816" s="25"/>
      <c r="B816" s="25"/>
      <c r="C816" s="25"/>
      <c r="D816" s="25"/>
      <c r="E816" s="25"/>
      <c r="F816" s="25"/>
      <c r="G816" s="25"/>
      <c r="H816" s="25"/>
    </row>
    <row r="817" spans="1:8" s="17" customFormat="1">
      <c r="A817" s="25"/>
      <c r="B817" s="25"/>
      <c r="C817" s="25"/>
      <c r="D817" s="25"/>
      <c r="E817" s="25"/>
      <c r="F817" s="25"/>
      <c r="G817" s="25"/>
      <c r="H817" s="25"/>
    </row>
    <row r="818" spans="1:8" s="17" customFormat="1">
      <c r="A818" s="25"/>
      <c r="B818" s="25"/>
      <c r="C818" s="25"/>
      <c r="D818" s="25"/>
      <c r="E818" s="25"/>
      <c r="F818" s="25"/>
      <c r="G818" s="25"/>
      <c r="H818" s="25"/>
    </row>
    <row r="819" spans="1:8" s="17" customFormat="1">
      <c r="A819" s="25"/>
      <c r="B819" s="25"/>
      <c r="C819" s="25"/>
      <c r="D819" s="25"/>
      <c r="E819" s="25"/>
      <c r="F819" s="25"/>
      <c r="G819" s="25"/>
      <c r="H819" s="25"/>
    </row>
    <row r="820" spans="1:8" s="17" customFormat="1">
      <c r="A820" s="25"/>
      <c r="B820" s="25"/>
      <c r="C820" s="25"/>
      <c r="D820" s="25"/>
      <c r="E820" s="25"/>
      <c r="F820" s="25"/>
      <c r="G820" s="25"/>
      <c r="H820" s="25"/>
    </row>
    <row r="821" spans="1:8" s="17" customFormat="1">
      <c r="A821" s="25"/>
      <c r="B821" s="25"/>
      <c r="C821" s="25"/>
      <c r="D821" s="25"/>
      <c r="E821" s="25"/>
      <c r="F821" s="25"/>
      <c r="G821" s="25"/>
      <c r="H821" s="25"/>
    </row>
    <row r="822" spans="1:8" s="17" customFormat="1">
      <c r="A822" s="25"/>
      <c r="B822" s="25"/>
      <c r="C822" s="25"/>
      <c r="D822" s="25"/>
      <c r="E822" s="25"/>
      <c r="F822" s="25"/>
      <c r="G822" s="25"/>
      <c r="H822" s="25"/>
    </row>
    <row r="823" spans="1:8" s="17" customFormat="1">
      <c r="A823" s="25"/>
      <c r="B823" s="25"/>
      <c r="C823" s="25"/>
      <c r="D823" s="25"/>
      <c r="E823" s="25"/>
      <c r="F823" s="25"/>
      <c r="G823" s="25"/>
      <c r="H823" s="25"/>
    </row>
    <row r="824" spans="1:8" s="17" customFormat="1">
      <c r="A824" s="25"/>
      <c r="B824" s="25"/>
      <c r="C824" s="25"/>
      <c r="D824" s="25"/>
      <c r="E824" s="25"/>
      <c r="F824" s="25"/>
      <c r="G824" s="25"/>
      <c r="H824" s="25"/>
    </row>
    <row r="825" spans="1:8" s="17" customFormat="1">
      <c r="A825" s="25"/>
      <c r="B825" s="25"/>
      <c r="C825" s="25"/>
      <c r="D825" s="25"/>
      <c r="E825" s="25"/>
      <c r="F825" s="25"/>
      <c r="G825" s="25"/>
      <c r="H825" s="25"/>
    </row>
    <row r="826" spans="1:8" s="17" customFormat="1">
      <c r="A826" s="25"/>
      <c r="B826" s="25"/>
      <c r="C826" s="25"/>
      <c r="D826" s="25"/>
      <c r="E826" s="25"/>
      <c r="F826" s="25"/>
      <c r="G826" s="25"/>
      <c r="H826" s="25"/>
    </row>
    <row r="827" spans="1:8" s="17" customFormat="1">
      <c r="A827" s="25"/>
      <c r="B827" s="25"/>
      <c r="C827" s="25"/>
      <c r="D827" s="25"/>
      <c r="E827" s="25"/>
      <c r="F827" s="25"/>
      <c r="G827" s="25"/>
      <c r="H827" s="25"/>
    </row>
    <row r="828" spans="1:8" s="17" customFormat="1">
      <c r="A828" s="25"/>
      <c r="B828" s="25"/>
      <c r="C828" s="25"/>
      <c r="D828" s="25"/>
      <c r="E828" s="25"/>
      <c r="F828" s="25"/>
      <c r="G828" s="25"/>
      <c r="H828" s="25"/>
    </row>
    <row r="829" spans="1:8" s="17" customFormat="1">
      <c r="A829" s="25"/>
      <c r="B829" s="25"/>
      <c r="C829" s="25"/>
      <c r="D829" s="25"/>
      <c r="E829" s="25"/>
      <c r="F829" s="25"/>
      <c r="G829" s="25"/>
      <c r="H829" s="25"/>
    </row>
    <row r="830" spans="1:8" s="17" customFormat="1">
      <c r="A830" s="25"/>
      <c r="B830" s="25"/>
      <c r="C830" s="25"/>
      <c r="D830" s="25"/>
      <c r="E830" s="25"/>
      <c r="F830" s="25"/>
      <c r="G830" s="25"/>
      <c r="H830" s="25"/>
    </row>
    <row r="831" spans="1:8" s="17" customFormat="1">
      <c r="A831" s="25"/>
      <c r="B831" s="25"/>
      <c r="C831" s="25"/>
      <c r="D831" s="25"/>
      <c r="E831" s="25"/>
      <c r="F831" s="25"/>
      <c r="G831" s="25"/>
      <c r="H831" s="25"/>
    </row>
    <row r="832" spans="1:8" s="17" customFormat="1">
      <c r="A832" s="25"/>
      <c r="B832" s="25"/>
      <c r="C832" s="25"/>
      <c r="D832" s="25"/>
      <c r="E832" s="25"/>
      <c r="F832" s="25"/>
      <c r="G832" s="25"/>
      <c r="H832" s="25"/>
    </row>
    <row r="833" spans="1:8" s="17" customFormat="1">
      <c r="A833" s="25"/>
      <c r="B833" s="25"/>
      <c r="C833" s="25"/>
      <c r="D833" s="25"/>
      <c r="E833" s="25"/>
      <c r="F833" s="25"/>
      <c r="G833" s="25"/>
      <c r="H833" s="25"/>
    </row>
    <row r="834" spans="1:8" s="17" customFormat="1">
      <c r="A834" s="25"/>
      <c r="B834" s="25"/>
      <c r="C834" s="25"/>
      <c r="D834" s="25"/>
      <c r="E834" s="25"/>
      <c r="F834" s="25"/>
      <c r="G834" s="25"/>
      <c r="H834" s="25"/>
    </row>
    <row r="835" spans="1:8" s="17" customFormat="1">
      <c r="A835" s="25"/>
      <c r="B835" s="25"/>
      <c r="C835" s="25"/>
      <c r="D835" s="25"/>
      <c r="E835" s="25"/>
      <c r="F835" s="25"/>
      <c r="G835" s="25"/>
      <c r="H835" s="25"/>
    </row>
    <row r="836" spans="1:8" s="17" customFormat="1">
      <c r="A836" s="25"/>
      <c r="B836" s="25"/>
      <c r="C836" s="25"/>
      <c r="D836" s="25"/>
      <c r="E836" s="25"/>
      <c r="F836" s="25"/>
      <c r="G836" s="25"/>
      <c r="H836" s="25"/>
    </row>
    <row r="837" spans="1:8" s="17" customFormat="1">
      <c r="A837" s="25"/>
      <c r="B837" s="25"/>
      <c r="C837" s="25"/>
      <c r="D837" s="25"/>
      <c r="E837" s="25"/>
      <c r="F837" s="25"/>
      <c r="G837" s="25"/>
      <c r="H837" s="25"/>
    </row>
    <row r="838" spans="1:8" s="17" customFormat="1">
      <c r="A838" s="25"/>
      <c r="B838" s="25"/>
      <c r="C838" s="25"/>
      <c r="D838" s="25"/>
      <c r="E838" s="25"/>
      <c r="F838" s="25"/>
      <c r="G838" s="25"/>
      <c r="H838" s="25"/>
    </row>
    <row r="839" spans="1:8" s="17" customFormat="1">
      <c r="A839" s="25"/>
      <c r="B839" s="25"/>
      <c r="C839" s="25"/>
      <c r="D839" s="25"/>
      <c r="E839" s="25"/>
      <c r="F839" s="25"/>
      <c r="G839" s="25"/>
      <c r="H839" s="25"/>
    </row>
    <row r="840" spans="1:8" s="17" customFormat="1">
      <c r="A840" s="25"/>
      <c r="B840" s="25"/>
      <c r="C840" s="25"/>
      <c r="D840" s="25"/>
      <c r="E840" s="25"/>
      <c r="F840" s="25"/>
      <c r="G840" s="25"/>
      <c r="H840" s="25"/>
    </row>
    <row r="841" spans="1:8" s="17" customFormat="1">
      <c r="A841" s="25"/>
      <c r="B841" s="25"/>
      <c r="C841" s="25"/>
      <c r="D841" s="25"/>
      <c r="E841" s="25"/>
      <c r="F841" s="25"/>
      <c r="G841" s="25"/>
      <c r="H841" s="25"/>
    </row>
    <row r="842" spans="1:8" s="17" customFormat="1">
      <c r="A842" s="25"/>
      <c r="B842" s="25"/>
      <c r="C842" s="25"/>
      <c r="D842" s="25"/>
      <c r="E842" s="25"/>
      <c r="F842" s="25"/>
      <c r="G842" s="25"/>
      <c r="H842" s="25"/>
    </row>
    <row r="843" spans="1:8" s="17" customFormat="1">
      <c r="A843" s="25"/>
      <c r="B843" s="25"/>
      <c r="C843" s="25"/>
      <c r="D843" s="25"/>
      <c r="E843" s="25"/>
      <c r="F843" s="25"/>
      <c r="G843" s="25"/>
      <c r="H843" s="25"/>
    </row>
    <row r="844" spans="1:8" s="17" customFormat="1">
      <c r="A844" s="25"/>
      <c r="B844" s="25"/>
      <c r="C844" s="25"/>
      <c r="D844" s="25"/>
      <c r="E844" s="25"/>
      <c r="F844" s="25"/>
      <c r="G844" s="25"/>
      <c r="H844" s="25"/>
    </row>
    <row r="845" spans="1:8" s="17" customFormat="1">
      <c r="A845" s="25"/>
      <c r="B845" s="25"/>
      <c r="C845" s="25"/>
      <c r="D845" s="25"/>
      <c r="E845" s="25"/>
      <c r="F845" s="25"/>
      <c r="G845" s="25"/>
      <c r="H845" s="25"/>
    </row>
    <row r="846" spans="1:8" s="17" customFormat="1">
      <c r="A846" s="25"/>
      <c r="B846" s="25"/>
      <c r="C846" s="25"/>
      <c r="D846" s="25"/>
      <c r="E846" s="25"/>
      <c r="F846" s="25"/>
      <c r="G846" s="25"/>
      <c r="H846" s="25"/>
    </row>
    <row r="847" spans="1:8" s="17" customFormat="1">
      <c r="A847" s="25"/>
      <c r="B847" s="25"/>
      <c r="C847" s="25"/>
      <c r="D847" s="25"/>
      <c r="E847" s="25"/>
      <c r="F847" s="25"/>
      <c r="G847" s="25"/>
      <c r="H847" s="25"/>
    </row>
    <row r="848" spans="1:8" s="17" customFormat="1">
      <c r="A848" s="25"/>
      <c r="B848" s="25"/>
      <c r="C848" s="25"/>
      <c r="D848" s="25"/>
      <c r="E848" s="25"/>
      <c r="F848" s="25"/>
      <c r="G848" s="25"/>
      <c r="H848" s="25"/>
    </row>
    <row r="849" spans="1:8" s="17" customFormat="1">
      <c r="A849" s="25"/>
      <c r="B849" s="25"/>
      <c r="C849" s="25"/>
      <c r="D849" s="25"/>
      <c r="E849" s="25"/>
      <c r="F849" s="25"/>
      <c r="G849" s="25"/>
      <c r="H849" s="25"/>
    </row>
    <row r="850" spans="1:8" s="17" customFormat="1">
      <c r="A850" s="25"/>
      <c r="B850" s="25"/>
      <c r="C850" s="25"/>
      <c r="D850" s="25"/>
      <c r="E850" s="25"/>
      <c r="F850" s="25"/>
      <c r="G850" s="25"/>
      <c r="H850" s="25"/>
    </row>
    <row r="851" spans="1:8" s="17" customFormat="1">
      <c r="A851" s="25"/>
      <c r="B851" s="25"/>
      <c r="C851" s="25"/>
      <c r="D851" s="25"/>
      <c r="E851" s="25"/>
      <c r="F851" s="25"/>
      <c r="G851" s="25"/>
      <c r="H851" s="25"/>
    </row>
    <row r="852" spans="1:8" s="17" customFormat="1">
      <c r="A852" s="25"/>
      <c r="B852" s="25"/>
      <c r="C852" s="25"/>
      <c r="D852" s="25"/>
      <c r="E852" s="25"/>
      <c r="F852" s="25"/>
      <c r="G852" s="25"/>
      <c r="H852" s="25"/>
    </row>
    <row r="853" spans="1:8" s="17" customFormat="1">
      <c r="A853" s="25"/>
      <c r="B853" s="25"/>
      <c r="C853" s="25"/>
      <c r="D853" s="25"/>
      <c r="E853" s="25"/>
      <c r="F853" s="25"/>
      <c r="G853" s="25"/>
      <c r="H853" s="25"/>
    </row>
    <row r="854" spans="1:8" s="17" customFormat="1">
      <c r="A854" s="25"/>
      <c r="B854" s="25"/>
      <c r="C854" s="25"/>
      <c r="D854" s="25"/>
      <c r="E854" s="25"/>
      <c r="F854" s="25"/>
      <c r="G854" s="25"/>
      <c r="H854" s="25"/>
    </row>
    <row r="855" spans="1:8" s="17" customFormat="1">
      <c r="A855" s="25"/>
      <c r="B855" s="25"/>
      <c r="C855" s="25"/>
      <c r="D855" s="25"/>
      <c r="E855" s="25"/>
      <c r="F855" s="25"/>
      <c r="G855" s="25"/>
      <c r="H855" s="25"/>
    </row>
    <row r="856" spans="1:8" s="17" customFormat="1">
      <c r="A856" s="25"/>
      <c r="B856" s="25"/>
      <c r="C856" s="25"/>
      <c r="D856" s="25"/>
      <c r="E856" s="25"/>
      <c r="F856" s="25"/>
      <c r="G856" s="25"/>
      <c r="H856" s="25"/>
    </row>
    <row r="857" spans="1:8" s="17" customFormat="1">
      <c r="A857" s="25"/>
      <c r="B857" s="25"/>
      <c r="C857" s="25"/>
      <c r="D857" s="25"/>
      <c r="E857" s="25"/>
      <c r="F857" s="25"/>
      <c r="G857" s="25"/>
      <c r="H857" s="25"/>
    </row>
    <row r="858" spans="1:8" s="17" customFormat="1">
      <c r="A858" s="25"/>
      <c r="B858" s="25"/>
      <c r="C858" s="25"/>
      <c r="D858" s="25"/>
      <c r="E858" s="25"/>
      <c r="F858" s="25"/>
      <c r="G858" s="25"/>
      <c r="H858" s="25"/>
    </row>
    <row r="859" spans="1:8" s="17" customFormat="1">
      <c r="A859" s="25"/>
      <c r="B859" s="25"/>
      <c r="C859" s="25"/>
      <c r="D859" s="25"/>
      <c r="E859" s="25"/>
      <c r="F859" s="25"/>
      <c r="G859" s="25"/>
      <c r="H859" s="25"/>
    </row>
    <row r="860" spans="1:8" s="17" customFormat="1">
      <c r="A860" s="25"/>
      <c r="B860" s="25"/>
      <c r="C860" s="25"/>
      <c r="D860" s="25"/>
      <c r="E860" s="25"/>
      <c r="F860" s="25"/>
      <c r="G860" s="25"/>
      <c r="H860" s="25"/>
    </row>
    <row r="861" spans="1:8" s="17" customFormat="1">
      <c r="A861" s="25"/>
      <c r="B861" s="25"/>
      <c r="C861" s="25"/>
      <c r="D861" s="25"/>
      <c r="E861" s="25"/>
      <c r="F861" s="25"/>
      <c r="G861" s="25"/>
      <c r="H861" s="25"/>
    </row>
    <row r="862" spans="1:8" s="17" customFormat="1">
      <c r="A862" s="25"/>
      <c r="B862" s="25"/>
      <c r="C862" s="25"/>
      <c r="D862" s="25"/>
      <c r="E862" s="25"/>
      <c r="F862" s="25"/>
      <c r="G862" s="25"/>
      <c r="H862" s="25"/>
    </row>
    <row r="863" spans="1:8" s="17" customFormat="1">
      <c r="A863" s="25"/>
      <c r="B863" s="25"/>
      <c r="C863" s="25"/>
      <c r="D863" s="25"/>
      <c r="E863" s="25"/>
      <c r="F863" s="25"/>
      <c r="G863" s="25"/>
      <c r="H863" s="25"/>
    </row>
    <row r="864" spans="1:8" s="17" customFormat="1">
      <c r="A864" s="25"/>
      <c r="B864" s="25"/>
      <c r="C864" s="25"/>
      <c r="D864" s="25"/>
      <c r="E864" s="25"/>
      <c r="F864" s="25"/>
      <c r="G864" s="25"/>
      <c r="H864" s="25"/>
    </row>
    <row r="865" spans="1:8" s="17" customFormat="1">
      <c r="A865" s="25"/>
      <c r="B865" s="25"/>
      <c r="C865" s="25"/>
      <c r="D865" s="25"/>
      <c r="E865" s="25"/>
      <c r="F865" s="25"/>
      <c r="G865" s="25"/>
      <c r="H865" s="25"/>
    </row>
    <row r="866" spans="1:8" s="17" customFormat="1">
      <c r="A866" s="25"/>
      <c r="B866" s="25"/>
      <c r="C866" s="25"/>
      <c r="D866" s="25"/>
      <c r="E866" s="25"/>
      <c r="F866" s="25"/>
      <c r="G866" s="25"/>
      <c r="H866" s="25"/>
    </row>
    <row r="867" spans="1:8" s="17" customFormat="1">
      <c r="A867" s="25"/>
      <c r="B867" s="25"/>
      <c r="C867" s="25"/>
      <c r="D867" s="25"/>
      <c r="E867" s="25"/>
      <c r="F867" s="25"/>
      <c r="G867" s="25"/>
      <c r="H867" s="25"/>
    </row>
    <row r="868" spans="1:8" s="17" customFormat="1">
      <c r="A868" s="25"/>
      <c r="B868" s="25"/>
      <c r="C868" s="25"/>
      <c r="D868" s="25"/>
      <c r="E868" s="25"/>
      <c r="F868" s="25"/>
      <c r="G868" s="25"/>
      <c r="H868" s="25"/>
    </row>
    <row r="869" spans="1:8" s="17" customFormat="1">
      <c r="A869" s="25"/>
      <c r="B869" s="25"/>
      <c r="C869" s="25"/>
      <c r="D869" s="25"/>
      <c r="E869" s="25"/>
      <c r="F869" s="25"/>
      <c r="G869" s="25"/>
      <c r="H869" s="25"/>
    </row>
    <row r="870" spans="1:8" s="17" customFormat="1">
      <c r="A870" s="25"/>
      <c r="B870" s="25"/>
      <c r="C870" s="25"/>
      <c r="D870" s="25"/>
      <c r="E870" s="25"/>
      <c r="F870" s="25"/>
      <c r="G870" s="25"/>
      <c r="H870" s="25"/>
    </row>
    <row r="871" spans="1:8" s="17" customFormat="1">
      <c r="A871" s="25"/>
      <c r="B871" s="25"/>
      <c r="C871" s="25"/>
      <c r="D871" s="25"/>
      <c r="E871" s="25"/>
      <c r="F871" s="25"/>
      <c r="G871" s="25"/>
      <c r="H871" s="25"/>
    </row>
    <row r="872" spans="1:8" s="17" customFormat="1">
      <c r="A872" s="25"/>
      <c r="B872" s="25"/>
      <c r="C872" s="25"/>
      <c r="D872" s="25"/>
      <c r="E872" s="25"/>
      <c r="F872" s="25"/>
      <c r="G872" s="25"/>
      <c r="H872" s="25"/>
    </row>
    <row r="873" spans="1:8" s="17" customFormat="1">
      <c r="A873" s="25"/>
      <c r="B873" s="25"/>
      <c r="C873" s="25"/>
      <c r="D873" s="25"/>
      <c r="E873" s="25"/>
      <c r="F873" s="25"/>
      <c r="G873" s="25"/>
      <c r="H873" s="25"/>
    </row>
    <row r="874" spans="1:8" s="17" customFormat="1">
      <c r="A874" s="25"/>
      <c r="B874" s="25"/>
      <c r="C874" s="25"/>
      <c r="D874" s="25"/>
      <c r="E874" s="25"/>
      <c r="F874" s="25"/>
      <c r="G874" s="25"/>
      <c r="H874" s="25"/>
    </row>
    <row r="875" spans="1:8" s="17" customFormat="1">
      <c r="A875" s="25"/>
      <c r="B875" s="25"/>
      <c r="C875" s="25"/>
      <c r="D875" s="25"/>
      <c r="E875" s="25"/>
      <c r="F875" s="25"/>
      <c r="G875" s="25"/>
      <c r="H875" s="25"/>
    </row>
    <row r="876" spans="1:8" s="17" customFormat="1">
      <c r="A876" s="25"/>
      <c r="B876" s="25"/>
      <c r="C876" s="25"/>
      <c r="D876" s="25"/>
      <c r="E876" s="25"/>
      <c r="F876" s="25"/>
      <c r="G876" s="25"/>
      <c r="H876" s="25"/>
    </row>
    <row r="877" spans="1:8" s="17" customFormat="1">
      <c r="A877" s="25"/>
      <c r="B877" s="25"/>
      <c r="C877" s="25"/>
      <c r="D877" s="25"/>
      <c r="E877" s="25"/>
      <c r="F877" s="25"/>
      <c r="G877" s="25"/>
      <c r="H877" s="25"/>
    </row>
    <row r="878" spans="1:8" s="17" customFormat="1">
      <c r="A878" s="25"/>
      <c r="B878" s="25"/>
      <c r="C878" s="25"/>
      <c r="D878" s="25"/>
      <c r="E878" s="25"/>
      <c r="F878" s="25"/>
      <c r="G878" s="25"/>
      <c r="H878" s="25"/>
    </row>
    <row r="879" spans="1:8" s="17" customFormat="1">
      <c r="A879" s="25"/>
      <c r="B879" s="25"/>
      <c r="C879" s="25"/>
      <c r="D879" s="25"/>
      <c r="E879" s="25"/>
      <c r="F879" s="25"/>
      <c r="G879" s="25"/>
      <c r="H879" s="25"/>
    </row>
    <row r="880" spans="1:8" s="17" customFormat="1">
      <c r="A880" s="25"/>
      <c r="B880" s="25"/>
      <c r="C880" s="25"/>
      <c r="D880" s="25"/>
      <c r="E880" s="25"/>
      <c r="F880" s="25"/>
      <c r="G880" s="25"/>
      <c r="H880" s="25"/>
    </row>
    <row r="881" spans="1:8" s="17" customFormat="1">
      <c r="A881" s="25"/>
      <c r="B881" s="25"/>
      <c r="C881" s="25"/>
      <c r="D881" s="25"/>
      <c r="E881" s="25"/>
      <c r="F881" s="25"/>
      <c r="G881" s="25"/>
      <c r="H881" s="25"/>
    </row>
    <row r="882" spans="1:8" s="17" customFormat="1">
      <c r="A882" s="25"/>
      <c r="B882" s="25"/>
      <c r="C882" s="25"/>
      <c r="D882" s="25"/>
      <c r="E882" s="25"/>
      <c r="F882" s="25"/>
      <c r="G882" s="25"/>
      <c r="H882" s="25"/>
    </row>
    <row r="883" spans="1:8" s="17" customFormat="1">
      <c r="A883" s="25"/>
      <c r="B883" s="25"/>
      <c r="C883" s="25"/>
      <c r="D883" s="25"/>
      <c r="E883" s="25"/>
      <c r="F883" s="25"/>
      <c r="G883" s="25"/>
      <c r="H883" s="25"/>
    </row>
    <row r="884" spans="1:8" s="17" customFormat="1">
      <c r="A884" s="25"/>
      <c r="B884" s="25"/>
      <c r="C884" s="25"/>
      <c r="D884" s="25"/>
      <c r="E884" s="25"/>
      <c r="F884" s="25"/>
      <c r="G884" s="25"/>
      <c r="H884" s="25"/>
    </row>
    <row r="885" spans="1:8" s="17" customFormat="1">
      <c r="A885" s="25"/>
      <c r="B885" s="25"/>
      <c r="C885" s="25"/>
      <c r="D885" s="25"/>
      <c r="E885" s="25"/>
      <c r="F885" s="25"/>
      <c r="G885" s="25"/>
      <c r="H885" s="25"/>
    </row>
    <row r="886" spans="1:8" s="17" customFormat="1">
      <c r="A886" s="25"/>
      <c r="B886" s="25"/>
      <c r="C886" s="25"/>
      <c r="D886" s="25"/>
      <c r="E886" s="25"/>
      <c r="F886" s="25"/>
      <c r="G886" s="25"/>
      <c r="H886" s="25"/>
    </row>
    <row r="887" spans="1:8" s="17" customFormat="1">
      <c r="A887" s="25"/>
      <c r="B887" s="25"/>
      <c r="C887" s="25"/>
      <c r="D887" s="25"/>
      <c r="E887" s="25"/>
      <c r="F887" s="25"/>
      <c r="G887" s="25"/>
      <c r="H887" s="25"/>
    </row>
    <row r="888" spans="1:8" s="17" customFormat="1">
      <c r="A888" s="25"/>
      <c r="B888" s="25"/>
      <c r="C888" s="25"/>
      <c r="D888" s="25"/>
      <c r="E888" s="25"/>
      <c r="F888" s="25"/>
      <c r="G888" s="25"/>
      <c r="H888" s="25"/>
    </row>
    <row r="889" spans="1:8" s="17" customFormat="1">
      <c r="A889" s="25"/>
      <c r="B889" s="25"/>
      <c r="C889" s="25"/>
      <c r="D889" s="25"/>
      <c r="E889" s="25"/>
      <c r="F889" s="25"/>
      <c r="G889" s="25"/>
      <c r="H889" s="25"/>
    </row>
    <row r="890" spans="1:8" s="17" customFormat="1">
      <c r="A890" s="25"/>
      <c r="B890" s="25"/>
      <c r="C890" s="25"/>
      <c r="D890" s="25"/>
      <c r="E890" s="25"/>
      <c r="F890" s="25"/>
      <c r="G890" s="25"/>
      <c r="H890" s="25"/>
    </row>
    <row r="891" spans="1:8" s="17" customFormat="1">
      <c r="A891" s="25"/>
      <c r="B891" s="25"/>
      <c r="C891" s="25"/>
      <c r="D891" s="25"/>
      <c r="E891" s="25"/>
      <c r="F891" s="25"/>
      <c r="G891" s="25"/>
      <c r="H891" s="25"/>
    </row>
    <row r="892" spans="1:8" s="17" customFormat="1">
      <c r="A892" s="25"/>
      <c r="B892" s="25"/>
      <c r="C892" s="25"/>
      <c r="D892" s="25"/>
      <c r="E892" s="25"/>
      <c r="F892" s="25"/>
      <c r="G892" s="25"/>
      <c r="H892" s="25"/>
    </row>
    <row r="893" spans="1:8" s="17" customFormat="1">
      <c r="A893" s="25"/>
      <c r="B893" s="25"/>
      <c r="C893" s="25"/>
      <c r="D893" s="25"/>
      <c r="E893" s="25"/>
      <c r="F893" s="25"/>
      <c r="G893" s="25"/>
      <c r="H893" s="25"/>
    </row>
    <row r="894" spans="1:8" s="17" customFormat="1">
      <c r="A894" s="25"/>
      <c r="B894" s="25"/>
      <c r="C894" s="25"/>
      <c r="D894" s="25"/>
      <c r="E894" s="25"/>
      <c r="F894" s="25"/>
      <c r="G894" s="25"/>
      <c r="H894" s="25"/>
    </row>
    <row r="895" spans="1:8" s="17" customFormat="1">
      <c r="A895" s="25"/>
      <c r="B895" s="25"/>
      <c r="C895" s="25"/>
      <c r="D895" s="25"/>
      <c r="E895" s="25"/>
      <c r="F895" s="25"/>
      <c r="G895" s="25"/>
      <c r="H895" s="25"/>
    </row>
    <row r="896" spans="1:8" s="17" customFormat="1">
      <c r="A896" s="25"/>
      <c r="B896" s="25"/>
      <c r="C896" s="25"/>
      <c r="D896" s="25"/>
      <c r="E896" s="25"/>
      <c r="F896" s="25"/>
      <c r="G896" s="25"/>
      <c r="H896" s="25"/>
    </row>
    <row r="897" spans="1:8" s="17" customFormat="1">
      <c r="A897" s="25"/>
      <c r="B897" s="25"/>
      <c r="C897" s="25"/>
      <c r="D897" s="25"/>
      <c r="E897" s="25"/>
      <c r="F897" s="25"/>
      <c r="G897" s="25"/>
      <c r="H897" s="25"/>
    </row>
    <row r="898" spans="1:8" s="17" customFormat="1">
      <c r="A898" s="25"/>
      <c r="B898" s="25"/>
      <c r="C898" s="25"/>
      <c r="D898" s="25"/>
      <c r="E898" s="25"/>
      <c r="F898" s="25"/>
      <c r="G898" s="25"/>
      <c r="H898" s="25"/>
    </row>
    <row r="899" spans="1:8" s="17" customFormat="1">
      <c r="A899" s="25"/>
      <c r="B899" s="25"/>
      <c r="C899" s="25"/>
      <c r="D899" s="25"/>
      <c r="E899" s="25"/>
      <c r="F899" s="25"/>
      <c r="G899" s="25"/>
      <c r="H899" s="25"/>
    </row>
    <row r="900" spans="1:8" s="17" customFormat="1">
      <c r="A900" s="25"/>
      <c r="B900" s="25"/>
      <c r="C900" s="25"/>
      <c r="D900" s="25"/>
      <c r="E900" s="25"/>
      <c r="F900" s="25"/>
      <c r="G900" s="25"/>
      <c r="H900" s="25"/>
    </row>
    <row r="901" spans="1:8" s="17" customFormat="1">
      <c r="A901" s="25"/>
      <c r="B901" s="25"/>
      <c r="C901" s="25"/>
      <c r="D901" s="25"/>
      <c r="E901" s="25"/>
      <c r="F901" s="25"/>
      <c r="G901" s="25"/>
      <c r="H901" s="25"/>
    </row>
    <row r="902" spans="1:8" s="17" customFormat="1">
      <c r="A902" s="25"/>
      <c r="B902" s="25"/>
      <c r="C902" s="25"/>
      <c r="D902" s="25"/>
      <c r="E902" s="25"/>
      <c r="F902" s="25"/>
      <c r="G902" s="25"/>
      <c r="H902" s="25"/>
    </row>
    <row r="903" spans="1:8" s="17" customFormat="1">
      <c r="A903" s="25"/>
      <c r="B903" s="25"/>
      <c r="C903" s="25"/>
      <c r="D903" s="25"/>
      <c r="E903" s="25"/>
      <c r="F903" s="25"/>
      <c r="G903" s="25"/>
      <c r="H903" s="25"/>
    </row>
    <row r="904" spans="1:8" s="17" customFormat="1">
      <c r="A904" s="25"/>
      <c r="B904" s="25"/>
      <c r="C904" s="25"/>
      <c r="D904" s="25"/>
      <c r="E904" s="25"/>
      <c r="F904" s="25"/>
      <c r="G904" s="25"/>
      <c r="H904" s="25"/>
    </row>
    <row r="905" spans="1:8" s="17" customFormat="1">
      <c r="A905" s="25"/>
      <c r="B905" s="25"/>
      <c r="C905" s="25"/>
      <c r="D905" s="25"/>
      <c r="E905" s="25"/>
      <c r="F905" s="25"/>
      <c r="G905" s="25"/>
      <c r="H905" s="25"/>
    </row>
    <row r="906" spans="1:8" s="17" customFormat="1">
      <c r="A906" s="25"/>
      <c r="B906" s="25"/>
      <c r="C906" s="25"/>
      <c r="D906" s="25"/>
      <c r="E906" s="25"/>
      <c r="F906" s="25"/>
      <c r="G906" s="25"/>
      <c r="H906" s="25"/>
    </row>
    <row r="907" spans="1:8" s="17" customFormat="1">
      <c r="A907" s="25"/>
      <c r="B907" s="25"/>
      <c r="C907" s="25"/>
      <c r="D907" s="25"/>
      <c r="E907" s="25"/>
      <c r="F907" s="25"/>
      <c r="G907" s="25"/>
      <c r="H907" s="25"/>
    </row>
    <row r="908" spans="1:8" s="17" customFormat="1">
      <c r="A908" s="25"/>
      <c r="B908" s="25"/>
      <c r="C908" s="25"/>
      <c r="D908" s="25"/>
      <c r="E908" s="25"/>
      <c r="F908" s="25"/>
      <c r="G908" s="25"/>
      <c r="H908" s="25"/>
    </row>
    <row r="909" spans="1:8" s="17" customFormat="1">
      <c r="A909" s="25"/>
      <c r="B909" s="25"/>
      <c r="C909" s="25"/>
      <c r="D909" s="25"/>
      <c r="E909" s="25"/>
      <c r="F909" s="25"/>
      <c r="G909" s="25"/>
      <c r="H909" s="25"/>
    </row>
    <row r="910" spans="1:8" s="17" customFormat="1">
      <c r="A910" s="25"/>
      <c r="B910" s="25"/>
      <c r="C910" s="25"/>
      <c r="D910" s="25"/>
      <c r="E910" s="25"/>
      <c r="F910" s="25"/>
      <c r="G910" s="25"/>
      <c r="H910" s="25"/>
    </row>
    <row r="911" spans="1:8" s="17" customFormat="1">
      <c r="A911" s="25"/>
      <c r="B911" s="25"/>
      <c r="C911" s="25"/>
      <c r="D911" s="25"/>
      <c r="E911" s="25"/>
      <c r="F911" s="25"/>
      <c r="G911" s="25"/>
      <c r="H911" s="25"/>
    </row>
    <row r="912" spans="1:8" s="17" customFormat="1">
      <c r="A912" s="25"/>
      <c r="B912" s="25"/>
      <c r="C912" s="25"/>
      <c r="D912" s="25"/>
      <c r="E912" s="25"/>
      <c r="F912" s="25"/>
      <c r="G912" s="25"/>
      <c r="H912" s="25"/>
    </row>
    <row r="913" spans="1:8" s="17" customFormat="1">
      <c r="A913" s="25"/>
      <c r="B913" s="25"/>
      <c r="C913" s="25"/>
      <c r="D913" s="25"/>
      <c r="E913" s="25"/>
      <c r="F913" s="25"/>
      <c r="G913" s="25"/>
      <c r="H913" s="25"/>
    </row>
    <row r="914" spans="1:8" s="17" customFormat="1">
      <c r="A914" s="25"/>
      <c r="B914" s="25"/>
      <c r="C914" s="25"/>
      <c r="D914" s="25"/>
      <c r="E914" s="25"/>
      <c r="F914" s="25"/>
      <c r="G914" s="25"/>
      <c r="H914" s="25"/>
    </row>
    <row r="915" spans="1:8" s="17" customFormat="1">
      <c r="A915" s="25"/>
      <c r="B915" s="25"/>
      <c r="C915" s="25"/>
      <c r="D915" s="25"/>
      <c r="E915" s="25"/>
      <c r="F915" s="25"/>
      <c r="G915" s="25"/>
      <c r="H915" s="25"/>
    </row>
    <row r="916" spans="1:8" s="17" customFormat="1">
      <c r="A916" s="25"/>
      <c r="B916" s="25"/>
      <c r="C916" s="25"/>
      <c r="D916" s="25"/>
      <c r="E916" s="25"/>
      <c r="F916" s="25"/>
      <c r="G916" s="25"/>
      <c r="H916" s="25"/>
    </row>
    <row r="917" spans="1:8" s="17" customFormat="1">
      <c r="A917" s="25"/>
      <c r="B917" s="25"/>
      <c r="C917" s="25"/>
      <c r="D917" s="25"/>
      <c r="E917" s="25"/>
      <c r="F917" s="25"/>
      <c r="G917" s="25"/>
      <c r="H917" s="25"/>
    </row>
    <row r="918" spans="1:8" s="17" customFormat="1">
      <c r="A918" s="25"/>
      <c r="B918" s="25"/>
      <c r="C918" s="25"/>
      <c r="D918" s="25"/>
      <c r="E918" s="25"/>
      <c r="F918" s="25"/>
      <c r="G918" s="25"/>
      <c r="H918" s="25"/>
    </row>
    <row r="919" spans="1:8" s="17" customFormat="1">
      <c r="A919" s="25"/>
      <c r="B919" s="25"/>
      <c r="C919" s="25"/>
      <c r="D919" s="25"/>
      <c r="E919" s="25"/>
      <c r="F919" s="25"/>
      <c r="G919" s="25"/>
      <c r="H919" s="25"/>
    </row>
    <row r="920" spans="1:8" s="17" customFormat="1">
      <c r="A920" s="25"/>
      <c r="B920" s="25"/>
      <c r="C920" s="25"/>
      <c r="D920" s="25"/>
      <c r="E920" s="25"/>
      <c r="F920" s="25"/>
      <c r="G920" s="25"/>
      <c r="H920" s="25"/>
    </row>
    <row r="921" spans="1:8" s="17" customFormat="1">
      <c r="A921" s="25"/>
      <c r="B921" s="25"/>
      <c r="C921" s="25"/>
      <c r="D921" s="25"/>
      <c r="E921" s="25"/>
      <c r="F921" s="25"/>
      <c r="G921" s="25"/>
      <c r="H921" s="25"/>
    </row>
    <row r="922" spans="1:8" s="17" customFormat="1">
      <c r="A922" s="25"/>
      <c r="B922" s="25"/>
      <c r="C922" s="25"/>
      <c r="D922" s="25"/>
      <c r="E922" s="25"/>
      <c r="F922" s="25"/>
      <c r="G922" s="25"/>
      <c r="H922" s="25"/>
    </row>
    <row r="923" spans="1:8" s="17" customFormat="1">
      <c r="A923" s="25"/>
      <c r="B923" s="25"/>
      <c r="C923" s="25"/>
      <c r="D923" s="25"/>
      <c r="E923" s="25"/>
      <c r="F923" s="25"/>
      <c r="G923" s="25"/>
      <c r="H923" s="25"/>
    </row>
    <row r="924" spans="1:8" s="17" customFormat="1">
      <c r="A924" s="25"/>
      <c r="B924" s="25"/>
      <c r="C924" s="25"/>
      <c r="D924" s="25"/>
      <c r="E924" s="25"/>
      <c r="F924" s="25"/>
      <c r="G924" s="25"/>
      <c r="H924" s="25"/>
    </row>
    <row r="925" spans="1:8" s="17" customFormat="1">
      <c r="A925" s="25"/>
      <c r="B925" s="25"/>
      <c r="C925" s="25"/>
      <c r="D925" s="25"/>
      <c r="E925" s="25"/>
      <c r="F925" s="25"/>
      <c r="G925" s="25"/>
      <c r="H925" s="25"/>
    </row>
    <row r="926" spans="1:8" s="17" customFormat="1">
      <c r="A926" s="25"/>
      <c r="B926" s="25"/>
      <c r="C926" s="25"/>
      <c r="D926" s="25"/>
      <c r="E926" s="25"/>
      <c r="F926" s="25"/>
      <c r="G926" s="25"/>
      <c r="H926" s="25"/>
    </row>
    <row r="927" spans="1:8" s="17" customFormat="1">
      <c r="A927" s="25"/>
      <c r="B927" s="25"/>
      <c r="C927" s="25"/>
      <c r="D927" s="25"/>
      <c r="E927" s="25"/>
      <c r="F927" s="25"/>
      <c r="G927" s="25"/>
      <c r="H927" s="25"/>
    </row>
    <row r="928" spans="1:8" s="17" customFormat="1">
      <c r="A928" s="25"/>
      <c r="B928" s="25"/>
      <c r="C928" s="25"/>
      <c r="D928" s="25"/>
      <c r="E928" s="25"/>
      <c r="F928" s="25"/>
      <c r="G928" s="25"/>
      <c r="H928" s="25"/>
    </row>
    <row r="929" spans="1:8" s="17" customFormat="1">
      <c r="A929" s="25"/>
      <c r="B929" s="25"/>
      <c r="C929" s="25"/>
      <c r="D929" s="25"/>
      <c r="E929" s="25"/>
      <c r="F929" s="25"/>
      <c r="G929" s="25"/>
      <c r="H929" s="25"/>
    </row>
    <row r="930" spans="1:8" s="17" customFormat="1">
      <c r="A930" s="25"/>
      <c r="B930" s="25"/>
      <c r="C930" s="25"/>
      <c r="D930" s="25"/>
      <c r="E930" s="25"/>
      <c r="F930" s="25"/>
      <c r="G930" s="25"/>
      <c r="H930" s="25"/>
    </row>
    <row r="931" spans="1:8" s="17" customFormat="1">
      <c r="A931" s="25"/>
      <c r="B931" s="25"/>
      <c r="C931" s="25"/>
      <c r="D931" s="25"/>
      <c r="E931" s="25"/>
      <c r="F931" s="25"/>
      <c r="G931" s="25"/>
      <c r="H931" s="25"/>
    </row>
    <row r="932" spans="1:8" s="17" customFormat="1">
      <c r="A932" s="25"/>
      <c r="B932" s="25"/>
      <c r="C932" s="25"/>
      <c r="D932" s="25"/>
      <c r="E932" s="25"/>
      <c r="F932" s="25"/>
      <c r="G932" s="25"/>
      <c r="H932" s="25"/>
    </row>
    <row r="933" spans="1:8" s="17" customFormat="1">
      <c r="A933" s="25"/>
      <c r="B933" s="25"/>
      <c r="C933" s="25"/>
      <c r="D933" s="25"/>
      <c r="E933" s="25"/>
      <c r="F933" s="25"/>
      <c r="G933" s="25"/>
      <c r="H933" s="25"/>
    </row>
    <row r="934" spans="1:8" s="17" customFormat="1">
      <c r="A934" s="25"/>
      <c r="B934" s="25"/>
      <c r="C934" s="25"/>
      <c r="D934" s="25"/>
      <c r="E934" s="25"/>
      <c r="F934" s="25"/>
      <c r="G934" s="25"/>
      <c r="H934" s="25"/>
    </row>
    <row r="935" spans="1:8" s="17" customFormat="1">
      <c r="A935" s="25"/>
      <c r="B935" s="25"/>
      <c r="C935" s="25"/>
      <c r="D935" s="25"/>
      <c r="E935" s="25"/>
      <c r="F935" s="25"/>
      <c r="G935" s="25"/>
      <c r="H935" s="25"/>
    </row>
    <row r="936" spans="1:8" s="17" customFormat="1">
      <c r="A936" s="25"/>
      <c r="B936" s="25"/>
      <c r="C936" s="25"/>
      <c r="D936" s="25"/>
      <c r="E936" s="25"/>
      <c r="F936" s="25"/>
      <c r="G936" s="25"/>
      <c r="H936" s="25"/>
    </row>
    <row r="937" spans="1:8" s="17" customFormat="1">
      <c r="A937" s="25"/>
      <c r="B937" s="25"/>
      <c r="C937" s="25"/>
      <c r="D937" s="25"/>
      <c r="E937" s="25"/>
      <c r="F937" s="25"/>
      <c r="G937" s="25"/>
      <c r="H937" s="25"/>
    </row>
    <row r="938" spans="1:8" s="17" customFormat="1">
      <c r="A938" s="25"/>
      <c r="B938" s="25"/>
      <c r="C938" s="25"/>
      <c r="D938" s="25"/>
      <c r="E938" s="25"/>
      <c r="F938" s="25"/>
      <c r="G938" s="25"/>
      <c r="H938" s="25"/>
    </row>
    <row r="939" spans="1:8" s="17" customFormat="1">
      <c r="A939" s="25"/>
      <c r="B939" s="25"/>
      <c r="C939" s="25"/>
      <c r="D939" s="25"/>
      <c r="E939" s="25"/>
      <c r="F939" s="25"/>
      <c r="G939" s="25"/>
      <c r="H939" s="25"/>
    </row>
    <row r="940" spans="1:8" s="17" customFormat="1">
      <c r="A940" s="25"/>
      <c r="B940" s="25"/>
      <c r="C940" s="25"/>
      <c r="D940" s="25"/>
      <c r="E940" s="25"/>
      <c r="F940" s="25"/>
      <c r="G940" s="25"/>
      <c r="H940" s="25"/>
    </row>
    <row r="941" spans="1:8" s="17" customFormat="1">
      <c r="A941" s="25"/>
      <c r="B941" s="25"/>
      <c r="C941" s="25"/>
      <c r="D941" s="25"/>
      <c r="E941" s="25"/>
      <c r="F941" s="25"/>
      <c r="G941" s="25"/>
      <c r="H941" s="25"/>
    </row>
    <row r="942" spans="1:8" s="17" customFormat="1">
      <c r="A942" s="25"/>
      <c r="B942" s="25"/>
      <c r="C942" s="25"/>
      <c r="D942" s="25"/>
      <c r="E942" s="25"/>
      <c r="F942" s="25"/>
      <c r="G942" s="25"/>
      <c r="H942" s="25"/>
    </row>
    <row r="943" spans="1:8" s="17" customFormat="1">
      <c r="A943" s="25"/>
      <c r="B943" s="25"/>
      <c r="C943" s="25"/>
      <c r="D943" s="25"/>
      <c r="E943" s="25"/>
      <c r="F943" s="25"/>
      <c r="G943" s="25"/>
      <c r="H943" s="25"/>
    </row>
    <row r="944" spans="1:8" s="17" customFormat="1">
      <c r="A944" s="25"/>
      <c r="B944" s="25"/>
      <c r="C944" s="25"/>
      <c r="D944" s="25"/>
      <c r="E944" s="25"/>
      <c r="F944" s="25"/>
      <c r="G944" s="25"/>
      <c r="H944" s="25"/>
    </row>
    <row r="945" spans="1:8" s="17" customFormat="1">
      <c r="A945" s="25"/>
      <c r="B945" s="25"/>
      <c r="C945" s="25"/>
      <c r="D945" s="25"/>
      <c r="E945" s="25"/>
      <c r="F945" s="25"/>
      <c r="G945" s="25"/>
      <c r="H945" s="25"/>
    </row>
    <row r="946" spans="1:8" s="17" customFormat="1">
      <c r="A946" s="25"/>
      <c r="B946" s="25"/>
      <c r="C946" s="25"/>
      <c r="D946" s="25"/>
      <c r="E946" s="25"/>
      <c r="F946" s="25"/>
      <c r="G946" s="25"/>
      <c r="H946" s="25"/>
    </row>
    <row r="947" spans="1:8" s="17" customFormat="1">
      <c r="A947" s="25"/>
      <c r="B947" s="25"/>
      <c r="C947" s="25"/>
      <c r="D947" s="25"/>
      <c r="E947" s="25"/>
      <c r="F947" s="25"/>
      <c r="G947" s="25"/>
      <c r="H947" s="25"/>
    </row>
    <row r="948" spans="1:8" s="17" customFormat="1">
      <c r="A948" s="25"/>
      <c r="B948" s="25"/>
      <c r="C948" s="25"/>
      <c r="D948" s="25"/>
      <c r="E948" s="25"/>
      <c r="F948" s="25"/>
      <c r="G948" s="25"/>
      <c r="H948" s="25"/>
    </row>
    <row r="949" spans="1:8" s="17" customFormat="1">
      <c r="A949" s="25"/>
      <c r="B949" s="25"/>
      <c r="C949" s="25"/>
      <c r="D949" s="25"/>
      <c r="E949" s="25"/>
      <c r="F949" s="25"/>
      <c r="G949" s="25"/>
      <c r="H949" s="25"/>
    </row>
    <row r="950" spans="1:8" s="17" customFormat="1">
      <c r="A950" s="25"/>
      <c r="B950" s="25"/>
      <c r="C950" s="25"/>
      <c r="D950" s="25"/>
      <c r="E950" s="25"/>
      <c r="F950" s="25"/>
      <c r="G950" s="25"/>
      <c r="H950" s="25"/>
    </row>
    <row r="951" spans="1:8" s="17" customFormat="1">
      <c r="A951" s="25"/>
      <c r="B951" s="25"/>
      <c r="C951" s="25"/>
      <c r="D951" s="25"/>
      <c r="E951" s="25"/>
      <c r="F951" s="25"/>
      <c r="G951" s="25"/>
      <c r="H951" s="25"/>
    </row>
    <row r="952" spans="1:8" s="17" customFormat="1">
      <c r="A952" s="25"/>
      <c r="B952" s="25"/>
      <c r="C952" s="25"/>
      <c r="D952" s="25"/>
      <c r="E952" s="25"/>
      <c r="F952" s="25"/>
      <c r="G952" s="25"/>
      <c r="H952" s="25"/>
    </row>
    <row r="953" spans="1:8" s="17" customFormat="1">
      <c r="A953" s="25"/>
      <c r="B953" s="25"/>
      <c r="C953" s="25"/>
      <c r="D953" s="25"/>
      <c r="E953" s="25"/>
      <c r="F953" s="25"/>
      <c r="G953" s="25"/>
      <c r="H953" s="25"/>
    </row>
    <row r="954" spans="1:8" s="17" customFormat="1">
      <c r="A954" s="25"/>
      <c r="B954" s="25"/>
      <c r="C954" s="25"/>
      <c r="D954" s="25"/>
      <c r="E954" s="25"/>
      <c r="F954" s="25"/>
      <c r="G954" s="25"/>
      <c r="H954" s="25"/>
    </row>
    <row r="955" spans="1:8" s="17" customFormat="1">
      <c r="A955" s="25"/>
      <c r="B955" s="25"/>
      <c r="C955" s="25"/>
      <c r="D955" s="25"/>
      <c r="E955" s="25"/>
      <c r="F955" s="25"/>
      <c r="G955" s="25"/>
      <c r="H955" s="25"/>
    </row>
    <row r="956" spans="1:8" s="17" customFormat="1">
      <c r="A956" s="25"/>
      <c r="B956" s="25"/>
      <c r="C956" s="25"/>
      <c r="D956" s="25"/>
      <c r="E956" s="25"/>
      <c r="F956" s="25"/>
      <c r="G956" s="25"/>
      <c r="H956" s="25"/>
    </row>
    <row r="957" spans="1:8" s="17" customFormat="1">
      <c r="A957" s="25"/>
      <c r="B957" s="25"/>
      <c r="C957" s="25"/>
      <c r="D957" s="25"/>
      <c r="E957" s="25"/>
      <c r="F957" s="25"/>
      <c r="G957" s="25"/>
      <c r="H957" s="25"/>
    </row>
    <row r="958" spans="1:8" s="17" customFormat="1">
      <c r="A958" s="25"/>
      <c r="B958" s="25"/>
      <c r="C958" s="25"/>
      <c r="D958" s="25"/>
      <c r="E958" s="25"/>
      <c r="F958" s="25"/>
      <c r="G958" s="25"/>
      <c r="H958" s="25"/>
    </row>
    <row r="959" spans="1:8" s="17" customFormat="1">
      <c r="A959" s="25"/>
      <c r="B959" s="25"/>
      <c r="C959" s="25"/>
      <c r="D959" s="25"/>
      <c r="E959" s="25"/>
      <c r="F959" s="25"/>
      <c r="G959" s="25"/>
      <c r="H959" s="25"/>
    </row>
    <row r="960" spans="1:8" s="17" customFormat="1">
      <c r="A960" s="25"/>
      <c r="B960" s="25"/>
      <c r="C960" s="25"/>
      <c r="D960" s="25"/>
      <c r="E960" s="25"/>
      <c r="F960" s="25"/>
      <c r="G960" s="25"/>
      <c r="H960" s="25"/>
    </row>
    <row r="961" spans="1:8" s="17" customFormat="1">
      <c r="A961" s="25"/>
      <c r="B961" s="25"/>
      <c r="C961" s="25"/>
      <c r="D961" s="25"/>
      <c r="E961" s="25"/>
      <c r="F961" s="25"/>
      <c r="G961" s="25"/>
      <c r="H961" s="25"/>
    </row>
    <row r="962" spans="1:8" s="17" customFormat="1">
      <c r="A962" s="25"/>
      <c r="B962" s="25"/>
      <c r="C962" s="25"/>
      <c r="D962" s="25"/>
      <c r="E962" s="25"/>
      <c r="F962" s="25"/>
      <c r="G962" s="25"/>
      <c r="H962" s="25"/>
    </row>
    <row r="963" spans="1:8" s="17" customFormat="1">
      <c r="A963" s="25"/>
      <c r="B963" s="25"/>
      <c r="C963" s="25"/>
      <c r="D963" s="25"/>
      <c r="E963" s="25"/>
      <c r="F963" s="25"/>
      <c r="G963" s="25"/>
      <c r="H963" s="25"/>
    </row>
    <row r="964" spans="1:8" s="17" customFormat="1">
      <c r="A964" s="25"/>
      <c r="B964" s="25"/>
      <c r="C964" s="25"/>
      <c r="D964" s="25"/>
      <c r="E964" s="25"/>
      <c r="F964" s="25"/>
      <c r="G964" s="25"/>
      <c r="H964" s="25"/>
    </row>
    <row r="965" spans="1:8" s="17" customFormat="1">
      <c r="A965" s="25"/>
      <c r="B965" s="25"/>
      <c r="C965" s="25"/>
      <c r="D965" s="25"/>
      <c r="E965" s="25"/>
      <c r="F965" s="25"/>
      <c r="G965" s="25"/>
      <c r="H965" s="25"/>
    </row>
    <row r="966" spans="1:8" s="17" customFormat="1">
      <c r="A966" s="25"/>
      <c r="B966" s="25"/>
      <c r="C966" s="25"/>
      <c r="D966" s="25"/>
      <c r="E966" s="25"/>
      <c r="F966" s="25"/>
      <c r="G966" s="25"/>
      <c r="H966" s="25"/>
    </row>
    <row r="967" spans="1:8" s="17" customFormat="1">
      <c r="A967" s="25"/>
      <c r="B967" s="25"/>
      <c r="C967" s="25"/>
      <c r="D967" s="25"/>
      <c r="E967" s="25"/>
      <c r="F967" s="25"/>
      <c r="G967" s="25"/>
      <c r="H967" s="25"/>
    </row>
    <row r="968" spans="1:8" s="17" customFormat="1">
      <c r="A968" s="25"/>
      <c r="B968" s="25"/>
      <c r="C968" s="25"/>
      <c r="D968" s="25"/>
      <c r="E968" s="25"/>
      <c r="F968" s="25"/>
      <c r="G968" s="25"/>
      <c r="H968" s="25"/>
    </row>
    <row r="969" spans="1:8" s="17" customFormat="1">
      <c r="A969" s="25"/>
      <c r="B969" s="25"/>
      <c r="C969" s="25"/>
      <c r="D969" s="25"/>
      <c r="E969" s="25"/>
      <c r="F969" s="25"/>
      <c r="G969" s="25"/>
      <c r="H969" s="25"/>
    </row>
    <row r="970" spans="1:8" s="17" customFormat="1">
      <c r="A970" s="25"/>
      <c r="B970" s="25"/>
      <c r="C970" s="25"/>
      <c r="D970" s="25"/>
      <c r="E970" s="25"/>
      <c r="F970" s="25"/>
      <c r="G970" s="25"/>
      <c r="H970" s="25"/>
    </row>
    <row r="971" spans="1:8" s="17" customFormat="1">
      <c r="A971" s="25"/>
      <c r="B971" s="25"/>
      <c r="C971" s="25"/>
      <c r="D971" s="25"/>
      <c r="E971" s="25"/>
      <c r="F971" s="25"/>
      <c r="G971" s="25"/>
      <c r="H971" s="25"/>
    </row>
    <row r="972" spans="1:8" s="17" customFormat="1">
      <c r="A972" s="25"/>
      <c r="B972" s="25"/>
      <c r="C972" s="25"/>
      <c r="D972" s="25"/>
      <c r="E972" s="25"/>
      <c r="F972" s="25"/>
      <c r="G972" s="25"/>
      <c r="H972" s="25"/>
    </row>
  </sheetData>
  <mergeCells count="8">
    <mergeCell ref="K1:L1"/>
    <mergeCell ref="K2:L2"/>
    <mergeCell ref="A3:L3"/>
    <mergeCell ref="A5:H5"/>
    <mergeCell ref="I5:I6"/>
    <mergeCell ref="J5:J6"/>
    <mergeCell ref="K5:K6"/>
    <mergeCell ref="L5:L6"/>
  </mergeCells>
  <printOptions horizontalCentered="1"/>
  <pageMargins left="0.23622047244094491" right="0.19685039370078741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Доходы (сокр.)1</vt:lpstr>
      <vt:lpstr>Прил. 2 (Доходы)</vt:lpstr>
      <vt:lpstr>структура долга 10</vt:lpstr>
      <vt:lpstr>программа заим.9</vt:lpstr>
      <vt:lpstr>Источники Прил.10</vt:lpstr>
      <vt:lpstr>источники (сокр) 11</vt:lpstr>
      <vt:lpstr>Лист2</vt:lpstr>
      <vt:lpstr>'Источники Прил.10'!Заголовки_для_печати</vt:lpstr>
      <vt:lpstr>'Прил. 2 (Доходы)'!Заголовки_для_печати</vt:lpstr>
      <vt:lpstr>'Доходы (сокр.)1'!Область_печати</vt:lpstr>
      <vt:lpstr>'Прил. 2 (Доходы)'!Область_печати</vt:lpstr>
      <vt:lpstr>'структура долга 10'!Область_печати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shpineva</cp:lastModifiedBy>
  <cp:lastPrinted>2024-04-22T08:36:51Z</cp:lastPrinted>
  <dcterms:created xsi:type="dcterms:W3CDTF">2019-04-11T12:03:42Z</dcterms:created>
  <dcterms:modified xsi:type="dcterms:W3CDTF">2024-04-22T09:57:04Z</dcterms:modified>
</cp:coreProperties>
</file>